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\\172.30.17.120\comum\Banco de Dados\48 - Tarifa de energia elétrica\"/>
    </mc:Choice>
  </mc:AlternateContent>
  <xr:revisionPtr revIDLastSave="0" documentId="10_ncr:8100000_{F966AB98-C605-437A-A858-6CD932BFBB60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Valores" sheetId="1" r:id="rId1"/>
    <sheet name="Gráfico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9" i="1" l="1"/>
  <c r="D188" i="1" l="1"/>
  <c r="D187" i="1"/>
  <c r="E187" i="1" s="1"/>
  <c r="D186" i="1"/>
  <c r="E186" i="1" s="1"/>
  <c r="E189" i="1" l="1"/>
  <c r="E188" i="1"/>
  <c r="D185" i="1"/>
  <c r="D183" i="1" l="1"/>
  <c r="D184" i="1"/>
  <c r="D182" i="1" l="1"/>
  <c r="D181" i="1" l="1"/>
  <c r="D180" i="1"/>
  <c r="D177" i="1" l="1"/>
  <c r="D178" i="1"/>
  <c r="D179" i="1"/>
  <c r="D174" i="1" l="1"/>
  <c r="D175" i="1"/>
  <c r="D176" i="1"/>
  <c r="E183" i="1" l="1"/>
  <c r="E185" i="1"/>
  <c r="E184" i="1"/>
  <c r="E178" i="1"/>
  <c r="E181" i="1"/>
  <c r="E177" i="1"/>
  <c r="E180" i="1"/>
  <c r="E182" i="1"/>
  <c r="E179" i="1"/>
  <c r="E176" i="1"/>
  <c r="E174" i="1"/>
  <c r="E175" i="1"/>
  <c r="D173" i="1"/>
  <c r="D171" i="1" l="1"/>
  <c r="D172" i="1"/>
  <c r="D170" i="1" l="1"/>
  <c r="D169" i="1" l="1"/>
  <c r="D168" i="1" l="1"/>
  <c r="D167" i="1" l="1"/>
  <c r="D166" i="1" l="1"/>
  <c r="D165" i="1"/>
  <c r="D164" i="1" l="1"/>
  <c r="D150" i="1" l="1"/>
  <c r="D162" i="1"/>
  <c r="D163" i="1"/>
  <c r="E172" i="1" l="1"/>
  <c r="E173" i="1"/>
  <c r="E171" i="1"/>
  <c r="E170" i="1"/>
  <c r="E169" i="1"/>
  <c r="E168" i="1"/>
  <c r="E167" i="1"/>
  <c r="E163" i="1"/>
  <c r="E165" i="1"/>
  <c r="E166" i="1"/>
  <c r="E164" i="1"/>
  <c r="E162" i="1"/>
  <c r="D161" i="1"/>
  <c r="D160" i="1"/>
  <c r="D159" i="1"/>
  <c r="D158" i="1"/>
  <c r="D157" i="1"/>
  <c r="D156" i="1"/>
  <c r="D155" i="1"/>
  <c r="D154" i="1"/>
  <c r="D153" i="1"/>
  <c r="D152" i="1"/>
  <c r="D151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E66" i="1" s="1"/>
  <c r="D65" i="1"/>
  <c r="D64" i="1"/>
  <c r="D63" i="1"/>
  <c r="D62" i="1"/>
  <c r="D61" i="1"/>
  <c r="D60" i="1"/>
  <c r="D59" i="1"/>
  <c r="D58" i="1"/>
  <c r="D57" i="1"/>
  <c r="D56" i="1"/>
  <c r="D55" i="1"/>
  <c r="D54" i="1"/>
  <c r="E54" i="1" s="1"/>
  <c r="D53" i="1"/>
  <c r="D52" i="1"/>
  <c r="D51" i="1"/>
  <c r="D50" i="1"/>
  <c r="D49" i="1"/>
  <c r="D48" i="1"/>
  <c r="D47" i="1"/>
  <c r="D46" i="1"/>
  <c r="D45" i="1"/>
  <c r="D44" i="1"/>
  <c r="D43" i="1"/>
  <c r="D42" i="1"/>
  <c r="E42" i="1" s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19" i="1"/>
  <c r="D20" i="1"/>
  <c r="D21" i="1"/>
  <c r="D22" i="1"/>
  <c r="D23" i="1"/>
  <c r="D24" i="1"/>
  <c r="D25" i="1"/>
  <c r="D26" i="1"/>
  <c r="D27" i="1"/>
  <c r="D28" i="1"/>
  <c r="D18" i="1"/>
  <c r="B18" i="1" s="1"/>
  <c r="E150" i="1"/>
  <c r="D10" i="1"/>
  <c r="D7" i="1"/>
  <c r="D17" i="1"/>
  <c r="D8" i="1"/>
  <c r="D9" i="1"/>
  <c r="D11" i="1"/>
  <c r="D12" i="1"/>
  <c r="D13" i="1"/>
  <c r="D14" i="1"/>
  <c r="D15" i="1"/>
  <c r="D16" i="1"/>
  <c r="E18" i="1" l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E36" i="1"/>
  <c r="E25" i="1"/>
  <c r="E96" i="1"/>
  <c r="E10" i="1"/>
  <c r="E13" i="1"/>
  <c r="E24" i="1"/>
  <c r="E39" i="1"/>
  <c r="E160" i="1"/>
  <c r="E152" i="1"/>
  <c r="E159" i="1"/>
  <c r="E151" i="1"/>
  <c r="E161" i="1"/>
  <c r="E157" i="1"/>
  <c r="E158" i="1"/>
  <c r="E28" i="1"/>
  <c r="E17" i="1"/>
  <c r="E14" i="1"/>
  <c r="E8" i="1"/>
  <c r="E11" i="1"/>
  <c r="E15" i="1"/>
  <c r="E9" i="1"/>
  <c r="E12" i="1"/>
  <c r="E16" i="1"/>
  <c r="E40" i="1"/>
  <c r="E30" i="1"/>
  <c r="E38" i="1"/>
  <c r="E32" i="1"/>
  <c r="E153" i="1"/>
  <c r="E149" i="1"/>
  <c r="E146" i="1"/>
  <c r="E138" i="1"/>
  <c r="E142" i="1"/>
  <c r="E131" i="1"/>
  <c r="E126" i="1"/>
  <c r="E136" i="1"/>
  <c r="E127" i="1"/>
  <c r="E135" i="1"/>
  <c r="E125" i="1"/>
  <c r="E124" i="1"/>
  <c r="E117" i="1"/>
  <c r="E121" i="1"/>
  <c r="E122" i="1"/>
  <c r="E114" i="1"/>
  <c r="E113" i="1"/>
  <c r="E109" i="1"/>
  <c r="E110" i="1"/>
  <c r="E112" i="1"/>
  <c r="E102" i="1"/>
  <c r="E105" i="1"/>
  <c r="E100" i="1"/>
  <c r="E97" i="1"/>
  <c r="E99" i="1"/>
  <c r="E98" i="1"/>
  <c r="E90" i="1"/>
  <c r="E92" i="1"/>
  <c r="E89" i="1"/>
  <c r="E88" i="1"/>
  <c r="E81" i="1"/>
  <c r="E82" i="1"/>
  <c r="E85" i="1"/>
  <c r="E78" i="1"/>
  <c r="E86" i="1"/>
  <c r="E77" i="1"/>
  <c r="E73" i="1"/>
  <c r="E69" i="1"/>
  <c r="E74" i="1"/>
  <c r="E76" i="1"/>
  <c r="E58" i="1"/>
  <c r="E62" i="1"/>
  <c r="E65" i="1"/>
  <c r="E53" i="1"/>
  <c r="E46" i="1"/>
  <c r="E50" i="1"/>
  <c r="E154" i="1"/>
  <c r="E155" i="1"/>
  <c r="E156" i="1"/>
  <c r="E139" i="1"/>
  <c r="E143" i="1"/>
  <c r="E147" i="1"/>
  <c r="E140" i="1"/>
  <c r="E144" i="1"/>
  <c r="E148" i="1"/>
  <c r="E141" i="1"/>
  <c r="E145" i="1"/>
  <c r="E128" i="1"/>
  <c r="E129" i="1"/>
  <c r="E133" i="1"/>
  <c r="E137" i="1"/>
  <c r="E130" i="1"/>
  <c r="E134" i="1"/>
  <c r="E132" i="1"/>
  <c r="E118" i="1"/>
  <c r="E115" i="1"/>
  <c r="E119" i="1"/>
  <c r="E123" i="1"/>
  <c r="E116" i="1"/>
  <c r="E120" i="1"/>
  <c r="E106" i="1"/>
  <c r="E103" i="1"/>
  <c r="E107" i="1"/>
  <c r="E111" i="1"/>
  <c r="E104" i="1"/>
  <c r="E108" i="1"/>
  <c r="E93" i="1"/>
  <c r="E101" i="1"/>
  <c r="E94" i="1"/>
  <c r="E91" i="1"/>
  <c r="E95" i="1"/>
  <c r="E79" i="1"/>
  <c r="E83" i="1"/>
  <c r="E87" i="1"/>
  <c r="E80" i="1"/>
  <c r="E84" i="1"/>
  <c r="E70" i="1"/>
  <c r="E67" i="1"/>
  <c r="E71" i="1"/>
  <c r="E75" i="1"/>
  <c r="E68" i="1"/>
  <c r="E72" i="1"/>
  <c r="E55" i="1"/>
  <c r="E63" i="1"/>
  <c r="E56" i="1"/>
  <c r="E60" i="1"/>
  <c r="E64" i="1"/>
  <c r="E59" i="1"/>
  <c r="E57" i="1"/>
  <c r="E61" i="1"/>
  <c r="E47" i="1"/>
  <c r="E44" i="1"/>
  <c r="E48" i="1"/>
  <c r="E52" i="1"/>
  <c r="E43" i="1"/>
  <c r="E51" i="1"/>
  <c r="E45" i="1"/>
  <c r="E49" i="1"/>
  <c r="E33" i="1"/>
  <c r="E37" i="1"/>
  <c r="E41" i="1"/>
  <c r="E34" i="1"/>
  <c r="E31" i="1"/>
  <c r="E35" i="1"/>
  <c r="E22" i="1"/>
  <c r="E27" i="1"/>
  <c r="E29" i="1"/>
  <c r="E20" i="1"/>
  <c r="E21" i="1"/>
  <c r="E26" i="1"/>
  <c r="E19" i="1"/>
  <c r="E23" i="1"/>
</calcChain>
</file>

<file path=xl/sharedStrings.xml><?xml version="1.0" encoding="utf-8"?>
<sst xmlns="http://schemas.openxmlformats.org/spreadsheetml/2006/main" count="198" uniqueCount="196">
  <si>
    <t>TARIFA MÉDIA DE ENERGIA ELÉTRICA</t>
  </si>
  <si>
    <t>Tarifa média de fornecimento de energia elétrica com tributos - Setor Industrial</t>
  </si>
  <si>
    <t>Data</t>
  </si>
  <si>
    <t>Tarifa Média de Fornecimento com Tributos</t>
  </si>
  <si>
    <t>Variação Percentual em relação à data anterior</t>
  </si>
  <si>
    <t>Variação percentual acumulada no ano</t>
  </si>
  <si>
    <t>Jan/2006</t>
  </si>
  <si>
    <t>Fev/2006</t>
  </si>
  <si>
    <t>Mar/2006</t>
  </si>
  <si>
    <t>Abr/2006</t>
  </si>
  <si>
    <t>Mai/2006</t>
  </si>
  <si>
    <t>Jun/2006</t>
  </si>
  <si>
    <t>Jul/2006</t>
  </si>
  <si>
    <t>Ago/2006</t>
  </si>
  <si>
    <t>Set/2006</t>
  </si>
  <si>
    <t>Out/2006</t>
  </si>
  <si>
    <t>Nov/2006</t>
  </si>
  <si>
    <t>Dez/2006</t>
  </si>
  <si>
    <t>Jan/2007</t>
  </si>
  <si>
    <t>Fev/2007</t>
  </si>
  <si>
    <t>Mar/2007</t>
  </si>
  <si>
    <t>Abr/2007</t>
  </si>
  <si>
    <t>Mai/2007</t>
  </si>
  <si>
    <t>Jun/2007</t>
  </si>
  <si>
    <t>Jul/2007</t>
  </si>
  <si>
    <t>Ago/2007</t>
  </si>
  <si>
    <t>Set/2007</t>
  </si>
  <si>
    <t>Out/2007</t>
  </si>
  <si>
    <t>Nov/2007</t>
  </si>
  <si>
    <t>Dez/2007</t>
  </si>
  <si>
    <t>Jan/2008</t>
  </si>
  <si>
    <t>Fev/2008</t>
  </si>
  <si>
    <t>Mar/2008</t>
  </si>
  <si>
    <t>Abr/2008</t>
  </si>
  <si>
    <t>Mai/2008</t>
  </si>
  <si>
    <t>Jun/2008</t>
  </si>
  <si>
    <t>Jul/2008</t>
  </si>
  <si>
    <t>Ago/2008</t>
  </si>
  <si>
    <t>Set/2008</t>
  </si>
  <si>
    <t>Out/2008</t>
  </si>
  <si>
    <t>Nov/2008</t>
  </si>
  <si>
    <t>Dez/2008</t>
  </si>
  <si>
    <t>Jan/2009</t>
  </si>
  <si>
    <t>Fev/2009</t>
  </si>
  <si>
    <t>Mar/2009</t>
  </si>
  <si>
    <t>Abr/2009</t>
  </si>
  <si>
    <t>Mai/2009</t>
  </si>
  <si>
    <t>Jun/2009</t>
  </si>
  <si>
    <t>Jul/2009</t>
  </si>
  <si>
    <t>Ago/2009</t>
  </si>
  <si>
    <t>Set/2009</t>
  </si>
  <si>
    <t>Out/2009</t>
  </si>
  <si>
    <t>Nov/2009</t>
  </si>
  <si>
    <t>Dez/2009</t>
  </si>
  <si>
    <t>Jan/2010</t>
  </si>
  <si>
    <t>Fev/2010</t>
  </si>
  <si>
    <t>Mar/2010</t>
  </si>
  <si>
    <t>Abr/2010</t>
  </si>
  <si>
    <t>Mai/2010</t>
  </si>
  <si>
    <t>Jun/2010</t>
  </si>
  <si>
    <t>Jul/2010</t>
  </si>
  <si>
    <t>Ago/2010</t>
  </si>
  <si>
    <t>Set/2010</t>
  </si>
  <si>
    <t>Out/2010</t>
  </si>
  <si>
    <t>Nov/2010</t>
  </si>
  <si>
    <t>Dez/2010</t>
  </si>
  <si>
    <t>Jan/2011</t>
  </si>
  <si>
    <t>Fev/2011</t>
  </si>
  <si>
    <t>Mar/2011</t>
  </si>
  <si>
    <t>Abr/2011</t>
  </si>
  <si>
    <t>Mai/2011</t>
  </si>
  <si>
    <t>Jun/2011</t>
  </si>
  <si>
    <t>Jul/2011</t>
  </si>
  <si>
    <t>Ago/2011</t>
  </si>
  <si>
    <t>Set/2011</t>
  </si>
  <si>
    <t>Out/2011</t>
  </si>
  <si>
    <t>Nov/2011</t>
  </si>
  <si>
    <t>Dez/2011</t>
  </si>
  <si>
    <t>Jan/2012</t>
  </si>
  <si>
    <t>Fev/2012</t>
  </si>
  <si>
    <t>Mar/2012</t>
  </si>
  <si>
    <t>Abr/2012</t>
  </si>
  <si>
    <t>Mai/2012</t>
  </si>
  <si>
    <t>Jun/2012</t>
  </si>
  <si>
    <t>Jul/2012</t>
  </si>
  <si>
    <t>Ago/2012</t>
  </si>
  <si>
    <t>Set/2012</t>
  </si>
  <si>
    <t>Out/2012</t>
  </si>
  <si>
    <t>Nov/2012</t>
  </si>
  <si>
    <t>Dez/2012</t>
  </si>
  <si>
    <t>Jan/2013</t>
  </si>
  <si>
    <t>Fev/2013</t>
  </si>
  <si>
    <t>Mar/2013</t>
  </si>
  <si>
    <t>Abr/2013</t>
  </si>
  <si>
    <t>Mai/2013</t>
  </si>
  <si>
    <t>Jun/2013</t>
  </si>
  <si>
    <t>Jul/2013</t>
  </si>
  <si>
    <t>Ago/2013</t>
  </si>
  <si>
    <t>Set/2013</t>
  </si>
  <si>
    <t>Out/2013</t>
  </si>
  <si>
    <t>Nov/2013</t>
  </si>
  <si>
    <t>Dez/2013</t>
  </si>
  <si>
    <t>Jan/2014</t>
  </si>
  <si>
    <t>Fev/2014</t>
  </si>
  <si>
    <t>Mar/2014</t>
  </si>
  <si>
    <t>Abr/2014</t>
  </si>
  <si>
    <t>Mai/2014</t>
  </si>
  <si>
    <t>Jun/2014</t>
  </si>
  <si>
    <t>Jul/2014</t>
  </si>
  <si>
    <t>Ago/2014</t>
  </si>
  <si>
    <t>Set/2014</t>
  </si>
  <si>
    <t>Out/2014</t>
  </si>
  <si>
    <t>Nov/2014</t>
  </si>
  <si>
    <t>Dez/2014</t>
  </si>
  <si>
    <t>Jan/2015</t>
  </si>
  <si>
    <t>Fev/2015</t>
  </si>
  <si>
    <t>Mar/2015</t>
  </si>
  <si>
    <t>Abr/2015</t>
  </si>
  <si>
    <t>Mai/2015</t>
  </si>
  <si>
    <t>Jun/2015</t>
  </si>
  <si>
    <t>Jul/2015</t>
  </si>
  <si>
    <t>Ago/2015</t>
  </si>
  <si>
    <t>Set/2015</t>
  </si>
  <si>
    <t>Out/2015</t>
  </si>
  <si>
    <t>Nov/2015</t>
  </si>
  <si>
    <t>Dez/2015</t>
  </si>
  <si>
    <t>Jan/2003</t>
  </si>
  <si>
    <t>Fev/2003</t>
  </si>
  <si>
    <t>Mar/2003</t>
  </si>
  <si>
    <t>Abr/2003</t>
  </si>
  <si>
    <t>Mai/2003</t>
  </si>
  <si>
    <t>Jun/2003</t>
  </si>
  <si>
    <t>Jul/2003</t>
  </si>
  <si>
    <t>Ago/2003</t>
  </si>
  <si>
    <t>Set/2003</t>
  </si>
  <si>
    <t>Out/2003</t>
  </si>
  <si>
    <t>Nov/2003</t>
  </si>
  <si>
    <t>Dez/2003</t>
  </si>
  <si>
    <t>Jan/2004</t>
  </si>
  <si>
    <t>Fev/2004</t>
  </si>
  <si>
    <t>Mar/2004</t>
  </si>
  <si>
    <t>Abr/2004</t>
  </si>
  <si>
    <t>Mai/2004</t>
  </si>
  <si>
    <t>Jun/2004</t>
  </si>
  <si>
    <t>Jul/2004</t>
  </si>
  <si>
    <t>Ago/2004</t>
  </si>
  <si>
    <t>Set/2004</t>
  </si>
  <si>
    <t>Out/2004</t>
  </si>
  <si>
    <t>Nov/2004</t>
  </si>
  <si>
    <t>Dez/2004</t>
  </si>
  <si>
    <t>Jan/2005</t>
  </si>
  <si>
    <t>Fev/2005</t>
  </si>
  <si>
    <t>Mar/2005</t>
  </si>
  <si>
    <t>Abr/2005</t>
  </si>
  <si>
    <t>Mai/2005</t>
  </si>
  <si>
    <t>Jun/2005</t>
  </si>
  <si>
    <t>Jul/2005</t>
  </si>
  <si>
    <t>Ago/2005</t>
  </si>
  <si>
    <t>Set/2005</t>
  </si>
  <si>
    <t>Out/2005</t>
  </si>
  <si>
    <t>Nov/2005</t>
  </si>
  <si>
    <t>Dez/2005</t>
  </si>
  <si>
    <t>Número índice
Base: Dez/2003=100</t>
  </si>
  <si>
    <t>-</t>
  </si>
  <si>
    <t>Fonte: ANEEL - Agência Nacional de Energia Elétrica</t>
  </si>
  <si>
    <t>Obs.: Dados sujeitos à retificação</t>
  </si>
  <si>
    <t>Jan/2016</t>
  </si>
  <si>
    <t>Fev/2016</t>
  </si>
  <si>
    <t>Mar/2016</t>
  </si>
  <si>
    <t>Abr/2016</t>
  </si>
  <si>
    <t>Mai/2016</t>
  </si>
  <si>
    <t>Elaboração: Sindusfarma / Diretoria de Mercado e Assuntos Jurídicos</t>
  </si>
  <si>
    <t>Jun/2016</t>
  </si>
  <si>
    <t>Jul/2016</t>
  </si>
  <si>
    <t>Ago/2016</t>
  </si>
  <si>
    <t>Set/2016</t>
  </si>
  <si>
    <t>Out/2016</t>
  </si>
  <si>
    <t>Nov/2016</t>
  </si>
  <si>
    <t>Dez/2016</t>
  </si>
  <si>
    <t>Fev/2017</t>
  </si>
  <si>
    <t>Jan/2017</t>
  </si>
  <si>
    <t>Mar/2017</t>
  </si>
  <si>
    <t>Dez/2017</t>
  </si>
  <si>
    <t>Mai/2017</t>
  </si>
  <si>
    <t>Abr/2017</t>
  </si>
  <si>
    <t>Jun/2017</t>
  </si>
  <si>
    <t>Jul/2017</t>
  </si>
  <si>
    <t>Ago/2017</t>
  </si>
  <si>
    <t>Set/2017</t>
  </si>
  <si>
    <t>Out/2017</t>
  </si>
  <si>
    <t>Nov/2017</t>
  </si>
  <si>
    <t>Jan/2018</t>
  </si>
  <si>
    <t>Fev/2018</t>
  </si>
  <si>
    <t>Mar/2018</t>
  </si>
  <si>
    <t>Período: Janeiro de 2003 a Abril 2018</t>
  </si>
  <si>
    <t>Abr/2018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</si>
</sst>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left"/>
    </xf>
    <xf numFmtId="0" fontId="0" fillId="0" borderId="2" xfId="0" quotePrefix="1" applyFont="1" applyBorder="1" applyAlignment="1">
      <alignment horizontal="left" vertical="center"/>
    </xf>
    <xf numFmtId="0" fontId="2" fillId="2" borderId="2" xfId="0" quotePrefix="1" applyFont="1" applyFill="1" applyBorder="1" applyAlignment="1">
      <alignment horizontal="left" vertical="center"/>
    </xf>
    <xf numFmtId="10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quotePrefix="1" applyFont="1" applyBorder="1" applyAlignment="1">
      <alignment horizontal="center" vertical="center"/>
    </xf>
    <xf numFmtId="0" fontId="2" fillId="2" borderId="10" xfId="0" quotePrefix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0" fontId="2" fillId="2" borderId="1" xfId="1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10" fontId="0" fillId="0" borderId="3" xfId="1" applyNumberFormat="1" applyFont="1" applyBorder="1" applyAlignment="1">
      <alignment horizontal="center" vertical="center"/>
    </xf>
    <xf numFmtId="10" fontId="2" fillId="2" borderId="3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4" xfId="0" quotePrefix="1" applyFont="1" applyBorder="1" applyAlignment="1">
      <alignment horizontal="left" vertical="center"/>
    </xf>
    <xf numFmtId="0" fontId="5" fillId="0" borderId="9" xfId="0" quotePrefix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6" fillId="0" borderId="4" xfId="0" quotePrefix="1" applyFont="1" applyBorder="1" applyAlignment="1">
      <alignment horizontal="left" vertical="center"/>
    </xf>
    <xf numFmtId="2" fontId="6" fillId="0" borderId="9" xfId="0" quotePrefix="1" applyNumberFormat="1" applyFont="1" applyBorder="1" applyAlignment="1">
      <alignment horizontal="center" vertical="center"/>
    </xf>
    <xf numFmtId="2" fontId="7" fillId="2" borderId="9" xfId="0" quotePrefix="1" applyNumberFormat="1" applyFont="1" applyFill="1" applyBorder="1" applyAlignment="1">
      <alignment horizontal="center" vertical="center"/>
    </xf>
    <xf numFmtId="0" fontId="6" fillId="0" borderId="2" xfId="0" quotePrefix="1" applyFont="1" applyBorder="1" applyAlignment="1">
      <alignment horizontal="left" vertical="center"/>
    </xf>
    <xf numFmtId="2" fontId="6" fillId="0" borderId="11" xfId="0" quotePrefix="1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0" fontId="0" fillId="0" borderId="13" xfId="1" applyNumberFormat="1" applyFont="1" applyBorder="1" applyAlignment="1">
      <alignment horizontal="center" vertical="center"/>
    </xf>
    <xf numFmtId="2" fontId="6" fillId="0" borderId="10" xfId="0" quotePrefix="1" applyNumberFormat="1" applyFont="1" applyBorder="1" applyAlignment="1">
      <alignment horizontal="center" vertical="center"/>
    </xf>
    <xf numFmtId="0" fontId="0" fillId="0" borderId="4" xfId="0" quotePrefix="1" applyFont="1" applyBorder="1" applyAlignment="1">
      <alignment horizontal="left" vertical="center"/>
    </xf>
    <xf numFmtId="2" fontId="0" fillId="0" borderId="14" xfId="0" applyNumberFormat="1" applyFont="1" applyBorder="1" applyAlignment="1">
      <alignment horizontal="center" vertical="center"/>
    </xf>
    <xf numFmtId="10" fontId="0" fillId="0" borderId="14" xfId="1" applyNumberFormat="1" applyFont="1" applyBorder="1" applyAlignment="1">
      <alignment horizontal="center" vertical="center"/>
    </xf>
    <xf numFmtId="10" fontId="0" fillId="0" borderId="15" xfId="1" applyNumberFormat="1" applyFont="1" applyBorder="1" applyAlignment="1">
      <alignment horizontal="center" vertical="center"/>
    </xf>
    <xf numFmtId="17" fontId="0" fillId="0" borderId="12" xfId="0" quotePrefix="1" applyNumberFormat="1" applyFont="1" applyBorder="1" applyAlignment="1">
      <alignment horizontal="left" vertical="center"/>
    </xf>
    <xf numFmtId="164" fontId="0" fillId="0" borderId="0" xfId="1" applyNumberFormat="1" applyFont="1" applyAlignment="1">
      <alignment horizontal="center" vertical="center"/>
    </xf>
    <xf numFmtId="17" fontId="0" fillId="0" borderId="2" xfId="0" quotePrefix="1" applyNumberFormat="1" applyFont="1" applyBorder="1" applyAlignment="1">
      <alignment horizontal="left" vertical="center"/>
    </xf>
    <xf numFmtId="9" fontId="0" fillId="0" borderId="0" xfId="1" applyFont="1" applyAlignment="1">
      <alignment horizontal="center" vertical="center"/>
    </xf>
    <xf numFmtId="9" fontId="0" fillId="0" borderId="0" xfId="1" applyNumberFormat="1" applyFont="1" applyAlignment="1">
      <alignment horizontal="center" vertical="center"/>
    </xf>
    <xf numFmtId="10" fontId="0" fillId="0" borderId="16" xfId="1" applyNumberFormat="1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600" b="1">
                <a:solidFill>
                  <a:schemeClr val="accent1">
                    <a:lumMod val="50000"/>
                  </a:schemeClr>
                </a:solidFill>
              </a:rPr>
              <a:t>Tarifa média</a:t>
            </a:r>
            <a:r>
              <a:rPr lang="pt-BR" sz="1600" b="1" baseline="0">
                <a:solidFill>
                  <a:schemeClr val="accent1">
                    <a:lumMod val="50000"/>
                  </a:schemeClr>
                </a:solidFill>
              </a:rPr>
              <a:t> de fornecimento de energia elétrica (com tributos) - Setor Industrial</a:t>
            </a:r>
          </a:p>
          <a:p>
            <a:pPr>
              <a:defRPr/>
            </a:pPr>
            <a:r>
              <a:rPr lang="pt-BR" sz="1600" b="1" baseline="0">
                <a:solidFill>
                  <a:schemeClr val="accent1">
                    <a:lumMod val="50000"/>
                  </a:schemeClr>
                </a:solidFill>
              </a:rPr>
              <a:t>Período: Dezembro 2003 a Abril 2018</a:t>
            </a:r>
            <a:endParaRPr lang="pt-BR" sz="1600" b="1">
              <a:solidFill>
                <a:schemeClr val="accent1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6094255059304556E-2"/>
          <c:y val="0.12496753195363922"/>
          <c:w val="0.89258985699873228"/>
          <c:h val="0.704975212656331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Valores!$A$17:$A$189</c:f>
              <c:strCache>
                <c:ptCount val="173"/>
                <c:pt idx="0">
                  <c:v>Dez/2003</c:v>
                </c:pt>
                <c:pt idx="1">
                  <c:v>Jan/2004</c:v>
                </c:pt>
                <c:pt idx="2">
                  <c:v>Fev/2004</c:v>
                </c:pt>
                <c:pt idx="3">
                  <c:v>Mar/2004</c:v>
                </c:pt>
                <c:pt idx="4">
                  <c:v>Abr/2004</c:v>
                </c:pt>
                <c:pt idx="5">
                  <c:v>Mai/2004</c:v>
                </c:pt>
                <c:pt idx="6">
                  <c:v>Jun/2004</c:v>
                </c:pt>
                <c:pt idx="7">
                  <c:v>Jul/2004</c:v>
                </c:pt>
                <c:pt idx="8">
                  <c:v>Ago/2004</c:v>
                </c:pt>
                <c:pt idx="9">
                  <c:v>Set/2004</c:v>
                </c:pt>
                <c:pt idx="10">
                  <c:v>Out/2004</c:v>
                </c:pt>
                <c:pt idx="11">
                  <c:v>Nov/2004</c:v>
                </c:pt>
                <c:pt idx="12">
                  <c:v>Dez/2004</c:v>
                </c:pt>
                <c:pt idx="13">
                  <c:v>Jan/2005</c:v>
                </c:pt>
                <c:pt idx="14">
                  <c:v>Fev/2005</c:v>
                </c:pt>
                <c:pt idx="15">
                  <c:v>Mar/2005</c:v>
                </c:pt>
                <c:pt idx="16">
                  <c:v>Abr/2005</c:v>
                </c:pt>
                <c:pt idx="17">
                  <c:v>Mai/2005</c:v>
                </c:pt>
                <c:pt idx="18">
                  <c:v>Jun/2005</c:v>
                </c:pt>
                <c:pt idx="19">
                  <c:v>Jul/2005</c:v>
                </c:pt>
                <c:pt idx="20">
                  <c:v>Ago/2005</c:v>
                </c:pt>
                <c:pt idx="21">
                  <c:v>Set/2005</c:v>
                </c:pt>
                <c:pt idx="22">
                  <c:v>Out/2005</c:v>
                </c:pt>
                <c:pt idx="23">
                  <c:v>Nov/2005</c:v>
                </c:pt>
                <c:pt idx="24">
                  <c:v>Dez/2005</c:v>
                </c:pt>
                <c:pt idx="25">
                  <c:v>Jan/2006</c:v>
                </c:pt>
                <c:pt idx="26">
                  <c:v>Fev/2006</c:v>
                </c:pt>
                <c:pt idx="27">
                  <c:v>Mar/2006</c:v>
                </c:pt>
                <c:pt idx="28">
                  <c:v>Abr/2006</c:v>
                </c:pt>
                <c:pt idx="29">
                  <c:v>Mai/2006</c:v>
                </c:pt>
                <c:pt idx="30">
                  <c:v>Jun/2006</c:v>
                </c:pt>
                <c:pt idx="31">
                  <c:v>Jul/2006</c:v>
                </c:pt>
                <c:pt idx="32">
                  <c:v>Ago/2006</c:v>
                </c:pt>
                <c:pt idx="33">
                  <c:v>Set/2006</c:v>
                </c:pt>
                <c:pt idx="34">
                  <c:v>Out/2006</c:v>
                </c:pt>
                <c:pt idx="35">
                  <c:v>Nov/2006</c:v>
                </c:pt>
                <c:pt idx="36">
                  <c:v>Dez/2006</c:v>
                </c:pt>
                <c:pt idx="37">
                  <c:v>Jan/2007</c:v>
                </c:pt>
                <c:pt idx="38">
                  <c:v>Fev/2007</c:v>
                </c:pt>
                <c:pt idx="39">
                  <c:v>Mar/2007</c:v>
                </c:pt>
                <c:pt idx="40">
                  <c:v>Abr/2007</c:v>
                </c:pt>
                <c:pt idx="41">
                  <c:v>Mai/2007</c:v>
                </c:pt>
                <c:pt idx="42">
                  <c:v>Jun/2007</c:v>
                </c:pt>
                <c:pt idx="43">
                  <c:v>Jul/2007</c:v>
                </c:pt>
                <c:pt idx="44">
                  <c:v>Ago/2007</c:v>
                </c:pt>
                <c:pt idx="45">
                  <c:v>Set/2007</c:v>
                </c:pt>
                <c:pt idx="46">
                  <c:v>Out/2007</c:v>
                </c:pt>
                <c:pt idx="47">
                  <c:v>Nov/2007</c:v>
                </c:pt>
                <c:pt idx="48">
                  <c:v>Dez/2007</c:v>
                </c:pt>
                <c:pt idx="49">
                  <c:v>Jan/2008</c:v>
                </c:pt>
                <c:pt idx="50">
                  <c:v>Fev/2008</c:v>
                </c:pt>
                <c:pt idx="51">
                  <c:v>Mar/2008</c:v>
                </c:pt>
                <c:pt idx="52">
                  <c:v>Abr/2008</c:v>
                </c:pt>
                <c:pt idx="53">
                  <c:v>Mai/2008</c:v>
                </c:pt>
                <c:pt idx="54">
                  <c:v>Jun/2008</c:v>
                </c:pt>
                <c:pt idx="55">
                  <c:v>Jul/2008</c:v>
                </c:pt>
                <c:pt idx="56">
                  <c:v>Ago/2008</c:v>
                </c:pt>
                <c:pt idx="57">
                  <c:v>Set/2008</c:v>
                </c:pt>
                <c:pt idx="58">
                  <c:v>Out/2008</c:v>
                </c:pt>
                <c:pt idx="59">
                  <c:v>Nov/2008</c:v>
                </c:pt>
                <c:pt idx="60">
                  <c:v>Dez/2008</c:v>
                </c:pt>
                <c:pt idx="61">
                  <c:v>Jan/2009</c:v>
                </c:pt>
                <c:pt idx="62">
                  <c:v>Fev/2009</c:v>
                </c:pt>
                <c:pt idx="63">
                  <c:v>Mar/2009</c:v>
                </c:pt>
                <c:pt idx="64">
                  <c:v>Abr/2009</c:v>
                </c:pt>
                <c:pt idx="65">
                  <c:v>Mai/2009</c:v>
                </c:pt>
                <c:pt idx="66">
                  <c:v>Jun/2009</c:v>
                </c:pt>
                <c:pt idx="67">
                  <c:v>Jul/2009</c:v>
                </c:pt>
                <c:pt idx="68">
                  <c:v>Ago/2009</c:v>
                </c:pt>
                <c:pt idx="69">
                  <c:v>Set/2009</c:v>
                </c:pt>
                <c:pt idx="70">
                  <c:v>Out/2009</c:v>
                </c:pt>
                <c:pt idx="71">
                  <c:v>Nov/2009</c:v>
                </c:pt>
                <c:pt idx="72">
                  <c:v>Dez/2009</c:v>
                </c:pt>
                <c:pt idx="73">
                  <c:v>Jan/2010</c:v>
                </c:pt>
                <c:pt idx="74">
                  <c:v>Fev/2010</c:v>
                </c:pt>
                <c:pt idx="75">
                  <c:v>Mar/2010</c:v>
                </c:pt>
                <c:pt idx="76">
                  <c:v>Abr/2010</c:v>
                </c:pt>
                <c:pt idx="77">
                  <c:v>Mai/2010</c:v>
                </c:pt>
                <c:pt idx="78">
                  <c:v>Jun/2010</c:v>
                </c:pt>
                <c:pt idx="79">
                  <c:v>Jul/2010</c:v>
                </c:pt>
                <c:pt idx="80">
                  <c:v>Ago/2010</c:v>
                </c:pt>
                <c:pt idx="81">
                  <c:v>Set/2010</c:v>
                </c:pt>
                <c:pt idx="82">
                  <c:v>Out/2010</c:v>
                </c:pt>
                <c:pt idx="83">
                  <c:v>Nov/2010</c:v>
                </c:pt>
                <c:pt idx="84">
                  <c:v>Dez/2010</c:v>
                </c:pt>
                <c:pt idx="85">
                  <c:v>Jan/2011</c:v>
                </c:pt>
                <c:pt idx="86">
                  <c:v>Fev/2011</c:v>
                </c:pt>
                <c:pt idx="87">
                  <c:v>Mar/2011</c:v>
                </c:pt>
                <c:pt idx="88">
                  <c:v>Abr/2011</c:v>
                </c:pt>
                <c:pt idx="89">
                  <c:v>Mai/2011</c:v>
                </c:pt>
                <c:pt idx="90">
                  <c:v>Jun/2011</c:v>
                </c:pt>
                <c:pt idx="91">
                  <c:v>Jul/2011</c:v>
                </c:pt>
                <c:pt idx="92">
                  <c:v>Ago/2011</c:v>
                </c:pt>
                <c:pt idx="93">
                  <c:v>Set/2011</c:v>
                </c:pt>
                <c:pt idx="94">
                  <c:v>Out/2011</c:v>
                </c:pt>
                <c:pt idx="95">
                  <c:v>Nov/2011</c:v>
                </c:pt>
                <c:pt idx="96">
                  <c:v>Dez/2011</c:v>
                </c:pt>
                <c:pt idx="97">
                  <c:v>Jan/2012</c:v>
                </c:pt>
                <c:pt idx="98">
                  <c:v>Fev/2012</c:v>
                </c:pt>
                <c:pt idx="99">
                  <c:v>Mar/2012</c:v>
                </c:pt>
                <c:pt idx="100">
                  <c:v>Abr/2012</c:v>
                </c:pt>
                <c:pt idx="101">
                  <c:v>Mai/2012</c:v>
                </c:pt>
                <c:pt idx="102">
                  <c:v>Jun/2012</c:v>
                </c:pt>
                <c:pt idx="103">
                  <c:v>Jul/2012</c:v>
                </c:pt>
                <c:pt idx="104">
                  <c:v>Ago/2012</c:v>
                </c:pt>
                <c:pt idx="105">
                  <c:v>Set/2012</c:v>
                </c:pt>
                <c:pt idx="106">
                  <c:v>Out/2012</c:v>
                </c:pt>
                <c:pt idx="107">
                  <c:v>Nov/2012</c:v>
                </c:pt>
                <c:pt idx="108">
                  <c:v>Dez/2012</c:v>
                </c:pt>
                <c:pt idx="109">
                  <c:v>Jan/2013</c:v>
                </c:pt>
                <c:pt idx="110">
                  <c:v>Fev/2013</c:v>
                </c:pt>
                <c:pt idx="111">
                  <c:v>Mar/2013</c:v>
                </c:pt>
                <c:pt idx="112">
                  <c:v>Abr/2013</c:v>
                </c:pt>
                <c:pt idx="113">
                  <c:v>Mai/2013</c:v>
                </c:pt>
                <c:pt idx="114">
                  <c:v>Jun/2013</c:v>
                </c:pt>
                <c:pt idx="115">
                  <c:v>Jul/2013</c:v>
                </c:pt>
                <c:pt idx="116">
                  <c:v>Ago/2013</c:v>
                </c:pt>
                <c:pt idx="117">
                  <c:v>Set/2013</c:v>
                </c:pt>
                <c:pt idx="118">
                  <c:v>Out/2013</c:v>
                </c:pt>
                <c:pt idx="119">
                  <c:v>Nov/2013</c:v>
                </c:pt>
                <c:pt idx="120">
                  <c:v>Dez/2013</c:v>
                </c:pt>
                <c:pt idx="121">
                  <c:v>Jan/2014</c:v>
                </c:pt>
                <c:pt idx="122">
                  <c:v>Fev/2014</c:v>
                </c:pt>
                <c:pt idx="123">
                  <c:v>Mar/2014</c:v>
                </c:pt>
                <c:pt idx="124">
                  <c:v>Abr/2014</c:v>
                </c:pt>
                <c:pt idx="125">
                  <c:v>Mai/2014</c:v>
                </c:pt>
                <c:pt idx="126">
                  <c:v>Jun/2014</c:v>
                </c:pt>
                <c:pt idx="127">
                  <c:v>Jul/2014</c:v>
                </c:pt>
                <c:pt idx="128">
                  <c:v>Ago/2014</c:v>
                </c:pt>
                <c:pt idx="129">
                  <c:v>Set/2014</c:v>
                </c:pt>
                <c:pt idx="130">
                  <c:v>Out/2014</c:v>
                </c:pt>
                <c:pt idx="131">
                  <c:v>Nov/2014</c:v>
                </c:pt>
                <c:pt idx="132">
                  <c:v>Dez/2014</c:v>
                </c:pt>
                <c:pt idx="133">
                  <c:v>Jan/2015</c:v>
                </c:pt>
                <c:pt idx="134">
                  <c:v>Fev/2015</c:v>
                </c:pt>
                <c:pt idx="135">
                  <c:v>Mar/2015</c:v>
                </c:pt>
                <c:pt idx="136">
                  <c:v>Abr/2015</c:v>
                </c:pt>
                <c:pt idx="137">
                  <c:v>Mai/2015</c:v>
                </c:pt>
                <c:pt idx="138">
                  <c:v>Jun/2015</c:v>
                </c:pt>
                <c:pt idx="139">
                  <c:v>Jul/2015</c:v>
                </c:pt>
                <c:pt idx="140">
                  <c:v>Ago/2015</c:v>
                </c:pt>
                <c:pt idx="141">
                  <c:v>Set/2015</c:v>
                </c:pt>
                <c:pt idx="142">
                  <c:v>Out/2015</c:v>
                </c:pt>
                <c:pt idx="143">
                  <c:v>Nov/2015</c:v>
                </c:pt>
                <c:pt idx="144">
                  <c:v>Dez/2015</c:v>
                </c:pt>
                <c:pt idx="145">
                  <c:v>Jan/2016</c:v>
                </c:pt>
                <c:pt idx="146">
                  <c:v>Fev/2016</c:v>
                </c:pt>
                <c:pt idx="147">
                  <c:v>Mar/2016</c:v>
                </c:pt>
                <c:pt idx="148">
                  <c:v>Abr/2016</c:v>
                </c:pt>
                <c:pt idx="149">
                  <c:v>Mai/2016</c:v>
                </c:pt>
                <c:pt idx="150">
                  <c:v>Jun/2016</c:v>
                </c:pt>
                <c:pt idx="151">
                  <c:v>Jul/2016</c:v>
                </c:pt>
                <c:pt idx="152">
                  <c:v>Ago/2016</c:v>
                </c:pt>
                <c:pt idx="153">
                  <c:v>Set/2016</c:v>
                </c:pt>
                <c:pt idx="154">
                  <c:v>Out/2016</c:v>
                </c:pt>
                <c:pt idx="155">
                  <c:v>Nov/2016</c:v>
                </c:pt>
                <c:pt idx="156">
                  <c:v>Dez/2016</c:v>
                </c:pt>
                <c:pt idx="157">
                  <c:v>Jan/2017</c:v>
                </c:pt>
                <c:pt idx="158">
                  <c:v>Fev/2017</c:v>
                </c:pt>
                <c:pt idx="159">
                  <c:v>Mar/2017</c:v>
                </c:pt>
                <c:pt idx="160">
                  <c:v>Abr/2017</c:v>
                </c:pt>
                <c:pt idx="161">
                  <c:v>Mai/2017</c:v>
                </c:pt>
                <c:pt idx="162">
                  <c:v>Jun/2017</c:v>
                </c:pt>
                <c:pt idx="163">
                  <c:v>Jul/2017</c:v>
                </c:pt>
                <c:pt idx="164">
                  <c:v>Ago/2017</c:v>
                </c:pt>
                <c:pt idx="165">
                  <c:v>Set/2017</c:v>
                </c:pt>
                <c:pt idx="166">
                  <c:v>Out/2017</c:v>
                </c:pt>
                <c:pt idx="167">
                  <c:v>Nov/2017</c:v>
                </c:pt>
                <c:pt idx="168">
                  <c:v>Dez/2017</c:v>
                </c:pt>
                <c:pt idx="169">
                  <c:v>Jan/2018</c:v>
                </c:pt>
                <c:pt idx="170">
                  <c:v>Fev/2018</c:v>
                </c:pt>
                <c:pt idx="171">
                  <c:v>Mar/2018</c:v>
                </c:pt>
                <c:pt idx="172">
                  <c:v>Abr/2018</c:v>
                </c:pt>
              </c:strCache>
            </c:strRef>
          </c:cat>
          <c:val>
            <c:numRef>
              <c:f>Valores!$B$17:$B$189</c:f>
              <c:numCache>
                <c:formatCode>0.00</c:formatCode>
                <c:ptCount val="173"/>
                <c:pt idx="0" formatCode="General">
                  <c:v>100</c:v>
                </c:pt>
                <c:pt idx="1">
                  <c:v>104.46252178965719</c:v>
                </c:pt>
                <c:pt idx="2">
                  <c:v>110.65078442765835</c:v>
                </c:pt>
                <c:pt idx="3">
                  <c:v>103.70714700755374</c:v>
                </c:pt>
                <c:pt idx="4">
                  <c:v>106.72283556072051</c:v>
                </c:pt>
                <c:pt idx="5">
                  <c:v>119.07611853573505</c:v>
                </c:pt>
                <c:pt idx="6">
                  <c:v>117.91400348634515</c:v>
                </c:pt>
                <c:pt idx="7">
                  <c:v>119.58163858221964</c:v>
                </c:pt>
                <c:pt idx="8">
                  <c:v>121.79546775130738</c:v>
                </c:pt>
                <c:pt idx="9">
                  <c:v>122.78326554328878</c:v>
                </c:pt>
                <c:pt idx="10">
                  <c:v>124.55549099360837</c:v>
                </c:pt>
                <c:pt idx="11">
                  <c:v>124.96804183614177</c:v>
                </c:pt>
                <c:pt idx="12">
                  <c:v>120.4938988959907</c:v>
                </c:pt>
                <c:pt idx="13">
                  <c:v>128.71586287042416</c:v>
                </c:pt>
                <c:pt idx="14">
                  <c:v>130.90644973852409</c:v>
                </c:pt>
                <c:pt idx="15">
                  <c:v>129.96513654851827</c:v>
                </c:pt>
                <c:pt idx="16">
                  <c:v>131.952353282975</c:v>
                </c:pt>
                <c:pt idx="17">
                  <c:v>145.27600232423009</c:v>
                </c:pt>
                <c:pt idx="18">
                  <c:v>147.43172574084832</c:v>
                </c:pt>
                <c:pt idx="19">
                  <c:v>149.00058105752467</c:v>
                </c:pt>
                <c:pt idx="20">
                  <c:v>151.34805345729228</c:v>
                </c:pt>
                <c:pt idx="21">
                  <c:v>155.89192330040672</c:v>
                </c:pt>
                <c:pt idx="22">
                  <c:v>159.18070889018009</c:v>
                </c:pt>
                <c:pt idx="23">
                  <c:v>160.12783265543283</c:v>
                </c:pt>
                <c:pt idx="24">
                  <c:v>156.23474723997671</c:v>
                </c:pt>
                <c:pt idx="25">
                  <c:v>159.9709471237652</c:v>
                </c:pt>
                <c:pt idx="26">
                  <c:v>156.90296339337587</c:v>
                </c:pt>
                <c:pt idx="27">
                  <c:v>156.75769901220212</c:v>
                </c:pt>
                <c:pt idx="28">
                  <c:v>158.23939570017424</c:v>
                </c:pt>
                <c:pt idx="29">
                  <c:v>172.69029633933752</c:v>
                </c:pt>
                <c:pt idx="30">
                  <c:v>169.72109238814633</c:v>
                </c:pt>
                <c:pt idx="31">
                  <c:v>173.66647298082501</c:v>
                </c:pt>
                <c:pt idx="32">
                  <c:v>173.30040674026719</c:v>
                </c:pt>
                <c:pt idx="33">
                  <c:v>176.02556653108647</c:v>
                </c:pt>
                <c:pt idx="34">
                  <c:v>175.25857059848914</c:v>
                </c:pt>
                <c:pt idx="35">
                  <c:v>177.09471237652517</c:v>
                </c:pt>
                <c:pt idx="36">
                  <c:v>168.68680999418933</c:v>
                </c:pt>
                <c:pt idx="37">
                  <c:v>171.63858221963966</c:v>
                </c:pt>
                <c:pt idx="38">
                  <c:v>168.16385822196392</c:v>
                </c:pt>
                <c:pt idx="39">
                  <c:v>168.09413131900052</c:v>
                </c:pt>
                <c:pt idx="40">
                  <c:v>167.88495061011034</c:v>
                </c:pt>
                <c:pt idx="41">
                  <c:v>181.01104009296913</c:v>
                </c:pt>
                <c:pt idx="42">
                  <c:v>182.80650784427652</c:v>
                </c:pt>
                <c:pt idx="43">
                  <c:v>181.86519465427071</c:v>
                </c:pt>
                <c:pt idx="44">
                  <c:v>181.28994770482271</c:v>
                </c:pt>
                <c:pt idx="45">
                  <c:v>177.50726321905861</c:v>
                </c:pt>
                <c:pt idx="46">
                  <c:v>177.19349215572333</c:v>
                </c:pt>
                <c:pt idx="47">
                  <c:v>176.71702498547347</c:v>
                </c:pt>
                <c:pt idx="48">
                  <c:v>167.79779198140608</c:v>
                </c:pt>
                <c:pt idx="49">
                  <c:v>168.37884950610101</c:v>
                </c:pt>
                <c:pt idx="50">
                  <c:v>164.44509006391624</c:v>
                </c:pt>
                <c:pt idx="51">
                  <c:v>166.15339918651938</c:v>
                </c:pt>
                <c:pt idx="52">
                  <c:v>165.07844276583376</c:v>
                </c:pt>
                <c:pt idx="53">
                  <c:v>171.45845438698422</c:v>
                </c:pt>
                <c:pt idx="54">
                  <c:v>171.47007553747812</c:v>
                </c:pt>
                <c:pt idx="55">
                  <c:v>169.22719349215564</c:v>
                </c:pt>
                <c:pt idx="56">
                  <c:v>170.47065659500279</c:v>
                </c:pt>
                <c:pt idx="57">
                  <c:v>171.11563044741416</c:v>
                </c:pt>
                <c:pt idx="58">
                  <c:v>172.2486926205693</c:v>
                </c:pt>
                <c:pt idx="59">
                  <c:v>175.82219639744321</c:v>
                </c:pt>
                <c:pt idx="60">
                  <c:v>170.85415456130147</c:v>
                </c:pt>
                <c:pt idx="61">
                  <c:v>177.07147007553735</c:v>
                </c:pt>
                <c:pt idx="62">
                  <c:v>170.13364323067972</c:v>
                </c:pt>
                <c:pt idx="63">
                  <c:v>169.02382335851235</c:v>
                </c:pt>
                <c:pt idx="64">
                  <c:v>170.40674026728632</c:v>
                </c:pt>
                <c:pt idx="65">
                  <c:v>186.05461940732118</c:v>
                </c:pt>
                <c:pt idx="66">
                  <c:v>183.2481115630446</c:v>
                </c:pt>
                <c:pt idx="67">
                  <c:v>183.52701917489819</c:v>
                </c:pt>
                <c:pt idx="68">
                  <c:v>184.3986054619406</c:v>
                </c:pt>
                <c:pt idx="69">
                  <c:v>185.2004648460196</c:v>
                </c:pt>
                <c:pt idx="70">
                  <c:v>186.10110400929676</c:v>
                </c:pt>
                <c:pt idx="71">
                  <c:v>185.47937245787318</c:v>
                </c:pt>
                <c:pt idx="72">
                  <c:v>177.17606042998244</c:v>
                </c:pt>
                <c:pt idx="73">
                  <c:v>181.29575828006958</c:v>
                </c:pt>
                <c:pt idx="74">
                  <c:v>176.36839047065644</c:v>
                </c:pt>
                <c:pt idx="75">
                  <c:v>176.42649622312595</c:v>
                </c:pt>
                <c:pt idx="76">
                  <c:v>177.31551423590923</c:v>
                </c:pt>
                <c:pt idx="77">
                  <c:v>183.90470656594991</c:v>
                </c:pt>
                <c:pt idx="78">
                  <c:v>182.63219058686798</c:v>
                </c:pt>
                <c:pt idx="79">
                  <c:v>187.43753631609513</c:v>
                </c:pt>
                <c:pt idx="80">
                  <c:v>187.14700755374767</c:v>
                </c:pt>
                <c:pt idx="81">
                  <c:v>188.25682742591502</c:v>
                </c:pt>
                <c:pt idx="82">
                  <c:v>189.47123765252744</c:v>
                </c:pt>
                <c:pt idx="83">
                  <c:v>187.66414875072618</c:v>
                </c:pt>
                <c:pt idx="84">
                  <c:v>180.86577571179532</c:v>
                </c:pt>
                <c:pt idx="85">
                  <c:v>186.8913422428819</c:v>
                </c:pt>
                <c:pt idx="86">
                  <c:v>183.01568855316665</c:v>
                </c:pt>
                <c:pt idx="87">
                  <c:v>183.30040674026714</c:v>
                </c:pt>
                <c:pt idx="88">
                  <c:v>184.584543869843</c:v>
                </c:pt>
                <c:pt idx="89">
                  <c:v>195.7699012202207</c:v>
                </c:pt>
                <c:pt idx="90">
                  <c:v>197.40267286461352</c:v>
                </c:pt>
                <c:pt idx="91">
                  <c:v>198.53573503776869</c:v>
                </c:pt>
                <c:pt idx="92">
                  <c:v>196.86228936664725</c:v>
                </c:pt>
                <c:pt idx="93">
                  <c:v>198.53573503776866</c:v>
                </c:pt>
                <c:pt idx="94">
                  <c:v>199.41894247530499</c:v>
                </c:pt>
                <c:pt idx="95">
                  <c:v>199.33178384660076</c:v>
                </c:pt>
                <c:pt idx="96">
                  <c:v>191.01685066821608</c:v>
                </c:pt>
                <c:pt idx="97">
                  <c:v>197.64090644973842</c:v>
                </c:pt>
                <c:pt idx="98">
                  <c:v>192.5508425334107</c:v>
                </c:pt>
                <c:pt idx="99">
                  <c:v>191.9755955839627</c:v>
                </c:pt>
                <c:pt idx="100">
                  <c:v>192.28936664729801</c:v>
                </c:pt>
                <c:pt idx="101">
                  <c:v>205.72341661824515</c:v>
                </c:pt>
                <c:pt idx="102">
                  <c:v>203.32945961650196</c:v>
                </c:pt>
                <c:pt idx="103">
                  <c:v>204.53805926786742</c:v>
                </c:pt>
                <c:pt idx="104">
                  <c:v>203.82916908773961</c:v>
                </c:pt>
                <c:pt idx="105">
                  <c:v>206.11272515979076</c:v>
                </c:pt>
                <c:pt idx="106">
                  <c:v>207.96048808832066</c:v>
                </c:pt>
                <c:pt idx="107">
                  <c:v>208.03021499128405</c:v>
                </c:pt>
                <c:pt idx="108">
                  <c:v>208.59965136548513</c:v>
                </c:pt>
                <c:pt idx="109">
                  <c:v>209.52934340499706</c:v>
                </c:pt>
                <c:pt idx="110">
                  <c:v>172.81231841952351</c:v>
                </c:pt>
                <c:pt idx="111">
                  <c:v>163.12608948285876</c:v>
                </c:pt>
                <c:pt idx="112">
                  <c:v>162.39395700174313</c:v>
                </c:pt>
                <c:pt idx="113">
                  <c:v>170.83672283556066</c:v>
                </c:pt>
                <c:pt idx="114">
                  <c:v>169.9012202208018</c:v>
                </c:pt>
                <c:pt idx="115">
                  <c:v>170.24404416037186</c:v>
                </c:pt>
                <c:pt idx="116">
                  <c:v>173.53282975014523</c:v>
                </c:pt>
                <c:pt idx="117">
                  <c:v>175.01452643811734</c:v>
                </c:pt>
                <c:pt idx="118">
                  <c:v>174.81115630447414</c:v>
                </c:pt>
                <c:pt idx="119">
                  <c:v>176.02556653108655</c:v>
                </c:pt>
                <c:pt idx="120">
                  <c:v>179.0063916327716</c:v>
                </c:pt>
                <c:pt idx="121">
                  <c:v>182.43463102847181</c:v>
                </c:pt>
                <c:pt idx="122">
                  <c:v>177.26321905868679</c:v>
                </c:pt>
                <c:pt idx="123">
                  <c:v>177.26321905868679</c:v>
                </c:pt>
                <c:pt idx="124">
                  <c:v>177.96629866356764</c:v>
                </c:pt>
                <c:pt idx="125">
                  <c:v>187.5595583962812</c:v>
                </c:pt>
                <c:pt idx="126">
                  <c:v>189.95351539802436</c:v>
                </c:pt>
                <c:pt idx="127">
                  <c:v>191.48169668797206</c:v>
                </c:pt>
                <c:pt idx="128">
                  <c:v>199.99999999999991</c:v>
                </c:pt>
                <c:pt idx="129">
                  <c:v>206.56595002905277</c:v>
                </c:pt>
                <c:pt idx="130">
                  <c:v>212.91690877396854</c:v>
                </c:pt>
                <c:pt idx="131">
                  <c:v>214.50319581638576</c:v>
                </c:pt>
                <c:pt idx="132">
                  <c:v>216.32771644392787</c:v>
                </c:pt>
                <c:pt idx="133">
                  <c:v>229.54677513073787</c:v>
                </c:pt>
                <c:pt idx="134">
                  <c:v>238.96571760604292</c:v>
                </c:pt>
                <c:pt idx="135">
                  <c:v>267.38524113887269</c:v>
                </c:pt>
                <c:pt idx="136">
                  <c:v>304.97385241138863</c:v>
                </c:pt>
                <c:pt idx="137">
                  <c:v>317.47239976757686</c:v>
                </c:pt>
                <c:pt idx="138">
                  <c:v>317.04822777454956</c:v>
                </c:pt>
                <c:pt idx="139">
                  <c:v>319.98837884950603</c:v>
                </c:pt>
                <c:pt idx="140">
                  <c:v>317.93724578733281</c:v>
                </c:pt>
                <c:pt idx="141">
                  <c:v>319.27948866937822</c:v>
                </c:pt>
                <c:pt idx="142">
                  <c:v>320.95874491574659</c:v>
                </c:pt>
                <c:pt idx="143">
                  <c:v>322.73097036606617</c:v>
                </c:pt>
                <c:pt idx="144">
                  <c:v>329.74433468913418</c:v>
                </c:pt>
                <c:pt idx="145">
                  <c:v>334.13712957582794</c:v>
                </c:pt>
                <c:pt idx="146">
                  <c:v>330.35444509006385</c:v>
                </c:pt>
                <c:pt idx="147">
                  <c:v>321.62696106914581</c:v>
                </c:pt>
                <c:pt idx="148">
                  <c:v>313.00987797791981</c:v>
                </c:pt>
                <c:pt idx="149">
                  <c:v>314.53805926786754</c:v>
                </c:pt>
                <c:pt idx="150">
                  <c:v>314.66008134805344</c:v>
                </c:pt>
                <c:pt idx="151">
                  <c:v>308.82626380011624</c:v>
                </c:pt>
                <c:pt idx="152">
                  <c:v>296.40325392213833</c:v>
                </c:pt>
                <c:pt idx="153">
                  <c:v>309.16908773968629</c:v>
                </c:pt>
                <c:pt idx="154">
                  <c:v>309.80825101685065</c:v>
                </c:pt>
                <c:pt idx="155">
                  <c:v>303.10865775711795</c:v>
                </c:pt>
                <c:pt idx="156">
                  <c:v>303.61417780360256</c:v>
                </c:pt>
                <c:pt idx="157">
                  <c:v>306.32190586868097</c:v>
                </c:pt>
                <c:pt idx="158">
                  <c:v>302.52178965717604</c:v>
                </c:pt>
                <c:pt idx="159">
                  <c:v>309.01801278326559</c:v>
                </c:pt>
                <c:pt idx="160">
                  <c:v>295.88030214991284</c:v>
                </c:pt>
                <c:pt idx="161">
                  <c:v>296.53108657757122</c:v>
                </c:pt>
                <c:pt idx="162">
                  <c:v>310.61592097617671</c:v>
                </c:pt>
                <c:pt idx="163">
                  <c:v>308.05345729227196</c:v>
                </c:pt>
                <c:pt idx="164">
                  <c:v>320.23823358512499</c:v>
                </c:pt>
                <c:pt idx="165">
                  <c:v>323.83497966298671</c:v>
                </c:pt>
                <c:pt idx="166">
                  <c:v>332.6031377106334</c:v>
                </c:pt>
                <c:pt idx="167">
                  <c:v>348.28006972690304</c:v>
                </c:pt>
                <c:pt idx="168">
                  <c:v>343.16676350958755</c:v>
                </c:pt>
                <c:pt idx="169">
                  <c:v>336.90296339337601</c:v>
                </c:pt>
                <c:pt idx="170">
                  <c:v>320.10459035444518</c:v>
                </c:pt>
                <c:pt idx="171">
                  <c:v>317.42010459035453</c:v>
                </c:pt>
                <c:pt idx="172">
                  <c:v>323.14352120859974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C3-4B05-B020-15711C005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699640"/>
        <c:axId val="423700032"/>
      </c:lineChart>
      <c:catAx>
        <c:axId val="423699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370003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2370003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3699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4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0845" cy="601104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0.03924</cdr:x>
      <cdr:y>0.91739</cdr:y>
    </cdr:from>
    <cdr:to>
      <cdr:x>0.59269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78390" y="5506233"/>
          <a:ext cx="5336609" cy="4958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 b="1">
              <a:solidFill>
                <a:schemeClr val="accent1">
                  <a:lumMod val="50000"/>
                </a:schemeClr>
              </a:solidFill>
            </a:rPr>
            <a:t>Fonte</a:t>
          </a:r>
          <a:r>
            <a:rPr lang="pt-BR" sz="1100">
              <a:solidFill>
                <a:schemeClr val="accent1">
                  <a:lumMod val="50000"/>
                </a:schemeClr>
              </a:solidFill>
            </a:rPr>
            <a:t>: ANEEL - Agência Nacional de Energia Elétrica</a:t>
          </a:r>
        </a:p>
        <a:p xmlns:a="http://schemas.openxmlformats.org/drawingml/2006/main">
          <a:r>
            <a:rPr lang="pt-BR" sz="1100" b="1">
              <a:solidFill>
                <a:schemeClr val="accent1">
                  <a:lumMod val="50000"/>
                </a:schemeClr>
              </a:solidFill>
            </a:rPr>
            <a:t>Elaboração</a:t>
          </a:r>
          <a:r>
            <a:rPr lang="pt-BR" sz="1100">
              <a:solidFill>
                <a:schemeClr val="accent1">
                  <a:lumMod val="50000"/>
                </a:schemeClr>
              </a:solidFill>
            </a:rPr>
            <a:t>: Sindusfarma /</a:t>
          </a:r>
          <a:r>
            <a:rPr lang="pt-BR" sz="1100" baseline="0">
              <a:solidFill>
                <a:schemeClr val="accent1">
                  <a:lumMod val="50000"/>
                </a:schemeClr>
              </a:solidFill>
            </a:rPr>
            <a:t> Diretoria de Mercado e Assuntos Jurídicos</a:t>
          </a:r>
          <a:endParaRPr lang="pt-BR" sz="1100">
            <a:solidFill>
              <a:schemeClr val="accent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0.11003</cdr:x>
      <cdr:y>0.77629</cdr:y>
    </cdr:from>
    <cdr:to>
      <cdr:x>0.20613</cdr:x>
      <cdr:y>0.82998</cdr:y>
    </cdr:to>
    <cdr:sp macro="" textlink="">
      <cdr:nvSpPr>
        <cdr:cNvPr id="3" name="Balão de Fala: Retângulo 2">
          <a:extLst xmlns:a="http://schemas.openxmlformats.org/drawingml/2006/main">
            <a:ext uri="{FF2B5EF4-FFF2-40B4-BE49-F238E27FC236}">
              <a16:creationId xmlns:a16="http://schemas.microsoft.com/office/drawing/2014/main" id="{8F3C57CC-1973-40FC-9ABB-EEBD6DB58F66}"/>
            </a:ext>
          </a:extLst>
        </cdr:cNvPr>
        <cdr:cNvSpPr/>
      </cdr:nvSpPr>
      <cdr:spPr>
        <a:xfrm xmlns:a="http://schemas.openxmlformats.org/drawingml/2006/main">
          <a:off x="1059845" y="4655198"/>
          <a:ext cx="925666" cy="321964"/>
        </a:xfrm>
        <a:prstGeom xmlns:a="http://schemas.openxmlformats.org/drawingml/2006/main" prst="wedgeRectCallout">
          <a:avLst>
            <a:gd name="adj1" fmla="val -67803"/>
            <a:gd name="adj2" fmla="val -30392"/>
          </a:avLst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pt-BR" sz="1400" b="1">
              <a:solidFill>
                <a:schemeClr val="tx1"/>
              </a:solidFill>
            </a:rPr>
            <a:t>R$ 172,10</a:t>
          </a:r>
        </a:p>
      </cdr:txBody>
    </cdr:sp>
  </cdr:relSizeAnchor>
  <cdr:relSizeAnchor xmlns:cdr="http://schemas.openxmlformats.org/drawingml/2006/chartDrawing">
    <cdr:from>
      <cdr:x>0.89363</cdr:x>
      <cdr:y>0.34147</cdr:y>
    </cdr:from>
    <cdr:to>
      <cdr:x>0.98973</cdr:x>
      <cdr:y>0.39516</cdr:y>
    </cdr:to>
    <cdr:sp macro="" textlink="">
      <cdr:nvSpPr>
        <cdr:cNvPr id="4" name="Balão de Fala: Retângulo 3">
          <a:extLst xmlns:a="http://schemas.openxmlformats.org/drawingml/2006/main">
            <a:ext uri="{FF2B5EF4-FFF2-40B4-BE49-F238E27FC236}">
              <a16:creationId xmlns:a16="http://schemas.microsoft.com/office/drawing/2014/main" id="{BEFC2D7F-7510-4E37-B136-02DD02DBBF80}"/>
            </a:ext>
          </a:extLst>
        </cdr:cNvPr>
        <cdr:cNvSpPr/>
      </cdr:nvSpPr>
      <cdr:spPr>
        <a:xfrm xmlns:a="http://schemas.openxmlformats.org/drawingml/2006/main">
          <a:off x="8615307" y="2052588"/>
          <a:ext cx="926486" cy="322733"/>
        </a:xfrm>
        <a:prstGeom xmlns:a="http://schemas.openxmlformats.org/drawingml/2006/main" prst="wedgeRectCallout">
          <a:avLst>
            <a:gd name="adj1" fmla="val 35635"/>
            <a:gd name="adj2" fmla="val -161358"/>
          </a:avLst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pt-BR" sz="1400" b="1">
              <a:solidFill>
                <a:schemeClr val="tx1"/>
              </a:solidFill>
            </a:rPr>
            <a:t>R$ 556,13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3"/>
  <sheetViews>
    <sheetView tabSelected="1" workbookViewId="0">
      <pane ySplit="5" topLeftCell="A182" activePane="bottomLeft" state="frozen"/>
      <selection pane="bottomLeft" activeCell="H189" sqref="H189"/>
    </sheetView>
  </sheetViews>
  <sheetFormatPr defaultRowHeight="15" x14ac:dyDescent="0.25"/>
  <cols>
    <col min="2" max="2" width="18.7109375" style="10" customWidth="1"/>
    <col min="3" max="3" width="17.42578125" style="10" customWidth="1"/>
    <col min="4" max="5" width="13.28515625" style="11" customWidth="1"/>
    <col min="6" max="16384" width="9.140625" style="5"/>
  </cols>
  <sheetData>
    <row r="1" spans="1:5" customFormat="1" x14ac:dyDescent="0.25">
      <c r="A1" s="1" t="s">
        <v>0</v>
      </c>
      <c r="B1" s="1"/>
    </row>
    <row r="2" spans="1:5" customFormat="1" x14ac:dyDescent="0.25">
      <c r="A2" s="1" t="s">
        <v>1</v>
      </c>
      <c r="B2" s="1"/>
    </row>
    <row r="3" spans="1:5" customFormat="1" x14ac:dyDescent="0.25">
      <c r="A3" s="1" t="s">
        <v>194</v>
      </c>
      <c r="B3" s="1"/>
    </row>
    <row r="4" spans="1:5" customFormat="1" ht="15.75" thickBot="1" x14ac:dyDescent="0.3"/>
    <row r="5" spans="1:5" customFormat="1" ht="51.75" thickBot="1" x14ac:dyDescent="0.3">
      <c r="A5" s="15" t="s">
        <v>2</v>
      </c>
      <c r="B5" s="16" t="s">
        <v>162</v>
      </c>
      <c r="C5" s="17" t="s">
        <v>3</v>
      </c>
      <c r="D5" s="17" t="s">
        <v>4</v>
      </c>
      <c r="E5" s="18" t="s">
        <v>5</v>
      </c>
    </row>
    <row r="6" spans="1:5" hidden="1" x14ac:dyDescent="0.25">
      <c r="A6" s="19" t="s">
        <v>126</v>
      </c>
      <c r="B6" s="20"/>
      <c r="C6" s="21">
        <v>145.53</v>
      </c>
      <c r="D6" s="4" t="s">
        <v>163</v>
      </c>
      <c r="E6" s="12" t="s">
        <v>163</v>
      </c>
    </row>
    <row r="7" spans="1:5" hidden="1" x14ac:dyDescent="0.25">
      <c r="A7" s="2" t="s">
        <v>127</v>
      </c>
      <c r="B7" s="6"/>
      <c r="C7" s="21">
        <v>144.74</v>
      </c>
      <c r="D7" s="4">
        <f>C7/C6-1</f>
        <v>-5.4284339998624809E-3</v>
      </c>
      <c r="E7" s="12" t="s">
        <v>163</v>
      </c>
    </row>
    <row r="8" spans="1:5" hidden="1" x14ac:dyDescent="0.25">
      <c r="A8" s="2" t="s">
        <v>128</v>
      </c>
      <c r="B8" s="6"/>
      <c r="C8" s="21">
        <v>146.59</v>
      </c>
      <c r="D8" s="4">
        <f t="shared" ref="D8:D16" si="0">C8/C7-1</f>
        <v>1.2781539311869539E-2</v>
      </c>
      <c r="E8" s="12">
        <f>(D7+1)*(D8+1)-1</f>
        <v>7.2837215694359081E-3</v>
      </c>
    </row>
    <row r="9" spans="1:5" hidden="1" x14ac:dyDescent="0.25">
      <c r="A9" s="2" t="s">
        <v>129</v>
      </c>
      <c r="B9" s="6"/>
      <c r="C9" s="21">
        <v>148.9</v>
      </c>
      <c r="D9" s="4">
        <f t="shared" si="0"/>
        <v>1.5758237260386165E-2</v>
      </c>
      <c r="E9" s="12">
        <f>(D7+1)*(D8+1)*(D9+1)-1</f>
        <v>2.3156737442451947E-2</v>
      </c>
    </row>
    <row r="10" spans="1:5" hidden="1" x14ac:dyDescent="0.25">
      <c r="A10" s="2" t="s">
        <v>130</v>
      </c>
      <c r="B10" s="6"/>
      <c r="C10" s="21">
        <v>168.41</v>
      </c>
      <c r="D10" s="4">
        <f>C10/C9-1</f>
        <v>0.13102753525856281</v>
      </c>
      <c r="E10" s="12">
        <f>(D7+1)*(D8+1)*(D9+1)*(D10+1)-1</f>
        <v>0.15721844293272902</v>
      </c>
    </row>
    <row r="11" spans="1:5" hidden="1" x14ac:dyDescent="0.25">
      <c r="A11" s="2" t="s">
        <v>131</v>
      </c>
      <c r="B11" s="6"/>
      <c r="C11" s="21">
        <v>170.97</v>
      </c>
      <c r="D11" s="4">
        <f t="shared" si="0"/>
        <v>1.5200997565465224E-2</v>
      </c>
      <c r="E11" s="12">
        <f>(D7+1)*(D8+1)*(D9+1)*(D10+1)*(D11+1)-1</f>
        <v>0.17480931766646091</v>
      </c>
    </row>
    <row r="12" spans="1:5" hidden="1" x14ac:dyDescent="0.25">
      <c r="A12" s="2" t="s">
        <v>132</v>
      </c>
      <c r="B12" s="6"/>
      <c r="C12" s="21">
        <v>172.32</v>
      </c>
      <c r="D12" s="4">
        <f t="shared" si="0"/>
        <v>7.896122126688887E-3</v>
      </c>
      <c r="E12" s="12">
        <f>(D7+1)*(D8+1)*(D9+1)*(D10+1)*(D11+1)*(D12+1)-1</f>
        <v>0.18408575551432738</v>
      </c>
    </row>
    <row r="13" spans="1:5" hidden="1" x14ac:dyDescent="0.25">
      <c r="A13" s="2" t="s">
        <v>133</v>
      </c>
      <c r="B13" s="6"/>
      <c r="C13" s="21">
        <v>176.02</v>
      </c>
      <c r="D13" s="4">
        <f t="shared" si="0"/>
        <v>2.1471680594243425E-2</v>
      </c>
      <c r="E13" s="12">
        <f>(D7+1)*(D8+1)*(D9+1)*(D10+1)*(D11+1)*(D12+1)*(D13+1)-1</f>
        <v>0.20951006665292438</v>
      </c>
    </row>
    <row r="14" spans="1:5" hidden="1" x14ac:dyDescent="0.25">
      <c r="A14" s="2" t="s">
        <v>134</v>
      </c>
      <c r="B14" s="6"/>
      <c r="C14" s="21">
        <v>177.66</v>
      </c>
      <c r="D14" s="4">
        <f t="shared" si="0"/>
        <v>9.3171230541984063E-3</v>
      </c>
      <c r="E14" s="12">
        <f>(D7+1)*(D8+1)*(D9+1)*(D10+1)*(D11+1)*(D12+1)*(D13+1)*(D14+1)-1</f>
        <v>0.22077922077922141</v>
      </c>
    </row>
    <row r="15" spans="1:5" hidden="1" x14ac:dyDescent="0.25">
      <c r="A15" s="2" t="s">
        <v>135</v>
      </c>
      <c r="B15" s="6"/>
      <c r="C15" s="21">
        <v>177.55</v>
      </c>
      <c r="D15" s="4">
        <f t="shared" si="0"/>
        <v>-6.1916019362817654E-4</v>
      </c>
      <c r="E15" s="12">
        <f>(D7+1)*(D8+1)*(D9+1)*(D10+1)*(D11+1)*(D12+1)*(D13+1)*(D14+1)*(D15+1)-1</f>
        <v>0.22002336288050639</v>
      </c>
    </row>
    <row r="16" spans="1:5" hidden="1" x14ac:dyDescent="0.25">
      <c r="A16" s="2" t="s">
        <v>136</v>
      </c>
      <c r="B16" s="6"/>
      <c r="C16" s="21">
        <v>180.03</v>
      </c>
      <c r="D16" s="4">
        <f t="shared" si="0"/>
        <v>1.3967896367220511E-2</v>
      </c>
      <c r="E16" s="12">
        <f>(D7+1)*(D8+1)*(D9+1)*(D10+1)*(D11+1)*(D12+1)*(D13+1)*(D14+1)*(D15+1)*(D16+1)-1</f>
        <v>0.23706452277880907</v>
      </c>
    </row>
    <row r="17" spans="1:5" x14ac:dyDescent="0.25">
      <c r="A17" s="3" t="s">
        <v>137</v>
      </c>
      <c r="B17" s="7">
        <v>100</v>
      </c>
      <c r="C17" s="8">
        <v>172.1</v>
      </c>
      <c r="D17" s="9">
        <f>C17/C16-1</f>
        <v>-4.4048214186524492E-2</v>
      </c>
      <c r="E17" s="13">
        <f>(D7+1)*(1)*(D8+1)*(D9+1)*(D10+1)*(D11+1)*(D12+1)*(D13+1)*(D14+1)*(D15+1)*(D16+1)*(D17+1)-1</f>
        <v>0.18257403971689734</v>
      </c>
    </row>
    <row r="18" spans="1:5" x14ac:dyDescent="0.25">
      <c r="A18" s="22" t="s">
        <v>138</v>
      </c>
      <c r="B18" s="23">
        <f>B17*(1+D18)</f>
        <v>104.46252178965719</v>
      </c>
      <c r="C18" s="21">
        <v>179.78</v>
      </c>
      <c r="D18" s="4">
        <f>C18/C17-1</f>
        <v>4.4625217896571812E-2</v>
      </c>
      <c r="E18" s="12">
        <f>D18</f>
        <v>4.4625217896571812E-2</v>
      </c>
    </row>
    <row r="19" spans="1:5" x14ac:dyDescent="0.25">
      <c r="A19" s="2" t="s">
        <v>139</v>
      </c>
      <c r="B19" s="23">
        <f>B18*(1+D19)</f>
        <v>110.65078442765835</v>
      </c>
      <c r="C19" s="21">
        <v>190.43</v>
      </c>
      <c r="D19" s="4">
        <f t="shared" ref="D19:D28" si="1">C19/C18-1</f>
        <v>5.9239069974413194E-2</v>
      </c>
      <c r="E19" s="12">
        <f>(D18+1)*(D19+1)-1</f>
        <v>0.10650784427658344</v>
      </c>
    </row>
    <row r="20" spans="1:5" x14ac:dyDescent="0.25">
      <c r="A20" s="2" t="s">
        <v>140</v>
      </c>
      <c r="B20" s="23">
        <f t="shared" ref="B20:B83" si="2">B19*(1+D20)</f>
        <v>103.70714700755374</v>
      </c>
      <c r="C20" s="21">
        <v>178.48</v>
      </c>
      <c r="D20" s="4">
        <f t="shared" si="1"/>
        <v>-6.2752717534002134E-2</v>
      </c>
      <c r="E20" s="12">
        <f>(D18+1)*(D19+1)*(D20+1)-1</f>
        <v>3.707147007553746E-2</v>
      </c>
    </row>
    <row r="21" spans="1:5" x14ac:dyDescent="0.25">
      <c r="A21" s="2" t="s">
        <v>141</v>
      </c>
      <c r="B21" s="23">
        <f t="shared" si="2"/>
        <v>106.72283556072051</v>
      </c>
      <c r="C21" s="21">
        <v>183.67</v>
      </c>
      <c r="D21" s="4">
        <f t="shared" si="1"/>
        <v>2.907888839085615E-2</v>
      </c>
      <c r="E21" s="12">
        <f>(D18+1)*(D19+1)*(D20+1)*(D21+1)-1</f>
        <v>6.7228355607205081E-2</v>
      </c>
    </row>
    <row r="22" spans="1:5" x14ac:dyDescent="0.25">
      <c r="A22" s="2" t="s">
        <v>142</v>
      </c>
      <c r="B22" s="23">
        <f t="shared" si="2"/>
        <v>119.07611853573505</v>
      </c>
      <c r="C22" s="21">
        <v>204.93</v>
      </c>
      <c r="D22" s="4">
        <f t="shared" si="1"/>
        <v>0.11575107529808903</v>
      </c>
      <c r="E22" s="12">
        <f>(D18+1)*(D19+1)*(D20+1)*(D21+1)*(D22+1)-1</f>
        <v>0.19076118535735032</v>
      </c>
    </row>
    <row r="23" spans="1:5" x14ac:dyDescent="0.25">
      <c r="A23" s="2" t="s">
        <v>143</v>
      </c>
      <c r="B23" s="23">
        <f t="shared" si="2"/>
        <v>117.91400348634515</v>
      </c>
      <c r="C23" s="21">
        <v>202.93</v>
      </c>
      <c r="D23" s="4">
        <f t="shared" si="1"/>
        <v>-9.7594300492851449E-3</v>
      </c>
      <c r="E23" s="12">
        <f>(D18+1)*(D19+1)*(D20+1)*(D21+1)*(D22+1)*(D23+1)-1</f>
        <v>0.17914003486345131</v>
      </c>
    </row>
    <row r="24" spans="1:5" x14ac:dyDescent="0.25">
      <c r="A24" s="2" t="s">
        <v>144</v>
      </c>
      <c r="B24" s="23">
        <f t="shared" si="2"/>
        <v>119.58163858221964</v>
      </c>
      <c r="C24" s="21">
        <v>205.8</v>
      </c>
      <c r="D24" s="4">
        <f t="shared" si="1"/>
        <v>1.4142807864780949E-2</v>
      </c>
      <c r="E24" s="12">
        <f>(D18+1)*(D19+1)*(D20+1)*(D21+1)*(D22+1)*(D23+1)*(D24+1)-1</f>
        <v>0.19581638582219618</v>
      </c>
    </row>
    <row r="25" spans="1:5" x14ac:dyDescent="0.25">
      <c r="A25" s="2" t="s">
        <v>145</v>
      </c>
      <c r="B25" s="23">
        <f t="shared" si="2"/>
        <v>121.79546775130738</v>
      </c>
      <c r="C25" s="21">
        <v>209.61</v>
      </c>
      <c r="D25" s="4">
        <f t="shared" si="1"/>
        <v>1.8513119533527744E-2</v>
      </c>
      <c r="E25" s="12">
        <f>(D18+1)*(D19+1)*(D20+1)*(D21+1)*(D22+1)*(D23+1)*(D24+1)*(D25+1)-1</f>
        <v>0.21795467751307362</v>
      </c>
    </row>
    <row r="26" spans="1:5" x14ac:dyDescent="0.25">
      <c r="A26" s="2" t="s">
        <v>146</v>
      </c>
      <c r="B26" s="23">
        <f t="shared" si="2"/>
        <v>122.78326554328878</v>
      </c>
      <c r="C26" s="21">
        <v>211.31</v>
      </c>
      <c r="D26" s="4">
        <f t="shared" si="1"/>
        <v>8.1103000811029169E-3</v>
      </c>
      <c r="E26" s="12">
        <f>(D18+1)*(D19+1)*(D20+1)*(D21+1)*(D22+1)*(D23+1)*(D24+1)*(D25+1)*(D26+1)-1</f>
        <v>0.22783265543288755</v>
      </c>
    </row>
    <row r="27" spans="1:5" x14ac:dyDescent="0.25">
      <c r="A27" s="2" t="s">
        <v>147</v>
      </c>
      <c r="B27" s="23">
        <f t="shared" si="2"/>
        <v>124.55549099360837</v>
      </c>
      <c r="C27" s="21">
        <v>214.36</v>
      </c>
      <c r="D27" s="4">
        <f t="shared" si="1"/>
        <v>1.4433770290095183E-2</v>
      </c>
      <c r="E27" s="12">
        <f>(D18+1)*(D19+1)*(D20+1)*(D21+1)*(D22+1)*(D23+1)*(D24+1)*(D25+1)*(D26+1)*(D27+1)-1</f>
        <v>0.24555490993608342</v>
      </c>
    </row>
    <row r="28" spans="1:5" x14ac:dyDescent="0.25">
      <c r="A28" s="2" t="s">
        <v>148</v>
      </c>
      <c r="B28" s="23">
        <f t="shared" si="2"/>
        <v>124.96804183614177</v>
      </c>
      <c r="C28" s="21">
        <v>215.07</v>
      </c>
      <c r="D28" s="4">
        <f t="shared" si="1"/>
        <v>3.3121851091619803E-3</v>
      </c>
      <c r="E28" s="12">
        <f>(D18+1)*(D19+1)*(D20+1)*(D21+1)*(D22+1)*(D23+1)*(D24+1)*(D25+1)*(D26+1)*(D27+1)*(D28+1)-1</f>
        <v>0.24968041836141741</v>
      </c>
    </row>
    <row r="29" spans="1:5" x14ac:dyDescent="0.25">
      <c r="A29" s="3" t="s">
        <v>149</v>
      </c>
      <c r="B29" s="24">
        <f t="shared" si="2"/>
        <v>120.4938988959907</v>
      </c>
      <c r="C29" s="8">
        <v>207.37</v>
      </c>
      <c r="D29" s="9">
        <f>C29/C28-1</f>
        <v>-3.5802296926581989E-2</v>
      </c>
      <c r="E29" s="13">
        <f>(D18+1)*(D19+1)*(1)*(D20+1)*(D21+1)*(D22+1)*(D23+1)*(D24+1)*(D25+1)*(D26+1)*(D27+1)*(D28+1)*(D29+1)-1</f>
        <v>0.2049389889599067</v>
      </c>
    </row>
    <row r="30" spans="1:5" x14ac:dyDescent="0.25">
      <c r="A30" s="22" t="s">
        <v>150</v>
      </c>
      <c r="B30" s="23">
        <f t="shared" si="2"/>
        <v>128.71586287042416</v>
      </c>
      <c r="C30" s="21">
        <v>221.52</v>
      </c>
      <c r="D30" s="4">
        <f>C30/C29-1</f>
        <v>6.8235521049332171E-2</v>
      </c>
      <c r="E30" s="12">
        <f>D30</f>
        <v>6.8235521049332171E-2</v>
      </c>
    </row>
    <row r="31" spans="1:5" x14ac:dyDescent="0.25">
      <c r="A31" s="2" t="s">
        <v>151</v>
      </c>
      <c r="B31" s="23">
        <f t="shared" si="2"/>
        <v>130.90644973852409</v>
      </c>
      <c r="C31" s="21">
        <v>225.29</v>
      </c>
      <c r="D31" s="4">
        <f t="shared" ref="D31:D40" si="3">C31/C30-1</f>
        <v>1.7018779342723001E-2</v>
      </c>
      <c r="E31" s="12">
        <f>(D30+1)*(D31+1)-1</f>
        <v>8.6415585668129458E-2</v>
      </c>
    </row>
    <row r="32" spans="1:5" x14ac:dyDescent="0.25">
      <c r="A32" s="2" t="s">
        <v>152</v>
      </c>
      <c r="B32" s="23">
        <f t="shared" si="2"/>
        <v>129.96513654851827</v>
      </c>
      <c r="C32" s="21">
        <v>223.67</v>
      </c>
      <c r="D32" s="4">
        <f t="shared" si="3"/>
        <v>-7.1907319454924679E-3</v>
      </c>
      <c r="E32" s="12">
        <f>(D30+1)*(D31+1)*(D32+1)-1</f>
        <v>7.8603462410184788E-2</v>
      </c>
    </row>
    <row r="33" spans="1:5" x14ac:dyDescent="0.25">
      <c r="A33" s="2" t="s">
        <v>153</v>
      </c>
      <c r="B33" s="23">
        <f t="shared" si="2"/>
        <v>131.952353282975</v>
      </c>
      <c r="C33" s="21">
        <v>227.09</v>
      </c>
      <c r="D33" s="4">
        <f t="shared" si="3"/>
        <v>1.5290383153753417E-2</v>
      </c>
      <c r="E33" s="12">
        <f>(D30+1)*(D31+1)*(D32+1)*(D33+1)-1</f>
        <v>9.5095722621401535E-2</v>
      </c>
    </row>
    <row r="34" spans="1:5" x14ac:dyDescent="0.25">
      <c r="A34" s="2" t="s">
        <v>154</v>
      </c>
      <c r="B34" s="23">
        <f t="shared" si="2"/>
        <v>145.27600232423009</v>
      </c>
      <c r="C34" s="21">
        <v>250.02</v>
      </c>
      <c r="D34" s="4">
        <f t="shared" si="3"/>
        <v>0.10097318243868081</v>
      </c>
      <c r="E34" s="12">
        <f>(D30+1)*(D31+1)*(D32+1)*(D33+1)*(D34+1)-1</f>
        <v>0.20567102280947136</v>
      </c>
    </row>
    <row r="35" spans="1:5" x14ac:dyDescent="0.25">
      <c r="A35" s="2" t="s">
        <v>155</v>
      </c>
      <c r="B35" s="23">
        <f t="shared" si="2"/>
        <v>147.43172574084832</v>
      </c>
      <c r="C35" s="21">
        <v>253.73</v>
      </c>
      <c r="D35" s="4">
        <f t="shared" si="3"/>
        <v>1.4838812894968356E-2</v>
      </c>
      <c r="E35" s="12">
        <f>(D30+1)*(D31+1)*(D32+1)*(D33+1)*(D34+1)*(D35+1)-1</f>
        <v>0.22356174952982633</v>
      </c>
    </row>
    <row r="36" spans="1:5" x14ac:dyDescent="0.25">
      <c r="A36" s="2" t="s">
        <v>156</v>
      </c>
      <c r="B36" s="23">
        <f t="shared" si="2"/>
        <v>149.00058105752467</v>
      </c>
      <c r="C36" s="21">
        <v>256.43</v>
      </c>
      <c r="D36" s="4">
        <f t="shared" si="3"/>
        <v>1.0641232806526624E-2</v>
      </c>
      <c r="E36" s="12">
        <f>(D30+1)*(D31+1)*(D32+1)*(D33+1)*(D34+1)*(D35+1)*(D36+1)-1</f>
        <v>0.23658195495973433</v>
      </c>
    </row>
    <row r="37" spans="1:5" x14ac:dyDescent="0.25">
      <c r="A37" s="2" t="s">
        <v>157</v>
      </c>
      <c r="B37" s="23">
        <f t="shared" si="2"/>
        <v>151.34805345729228</v>
      </c>
      <c r="C37" s="21">
        <v>260.47000000000003</v>
      </c>
      <c r="D37" s="4">
        <f t="shared" si="3"/>
        <v>1.5754786881410299E-2</v>
      </c>
      <c r="E37" s="12">
        <f>(D30+1)*(D31+1)*(D32+1)*(D33+1)*(D34+1)*(D35+1)*(D36+1)*(D37+1)-1</f>
        <v>0.25606404012152262</v>
      </c>
    </row>
    <row r="38" spans="1:5" x14ac:dyDescent="0.25">
      <c r="A38" s="2" t="s">
        <v>158</v>
      </c>
      <c r="B38" s="23">
        <f t="shared" si="2"/>
        <v>155.89192330040672</v>
      </c>
      <c r="C38" s="21">
        <v>268.29000000000002</v>
      </c>
      <c r="D38" s="4">
        <f t="shared" si="3"/>
        <v>3.0022651361001129E-2</v>
      </c>
      <c r="E38" s="12">
        <f>(D30+1)*(D31+1)*(D32+1)*(D33+1)*(D34+1)*(D35+1)*(D36+1)*(D37+1)*(D38+1)-1</f>
        <v>0.29377441288518158</v>
      </c>
    </row>
    <row r="39" spans="1:5" x14ac:dyDescent="0.25">
      <c r="A39" s="2" t="s">
        <v>159</v>
      </c>
      <c r="B39" s="23">
        <f t="shared" si="2"/>
        <v>159.18070889018009</v>
      </c>
      <c r="C39" s="21">
        <v>273.95</v>
      </c>
      <c r="D39" s="4">
        <f t="shared" si="3"/>
        <v>2.1096574602109452E-2</v>
      </c>
      <c r="E39" s="12">
        <f>(D30+1)*(D31+1)*(D32+1)*(D33+1)*(D34+1)*(D35+1)*(D36+1)*(D37+1)*(D38+1)*(D39+1)-1</f>
        <v>0.32106862130491409</v>
      </c>
    </row>
    <row r="40" spans="1:5" x14ac:dyDescent="0.25">
      <c r="A40" s="2" t="s">
        <v>160</v>
      </c>
      <c r="B40" s="23">
        <f t="shared" si="2"/>
        <v>160.12783265543283</v>
      </c>
      <c r="C40" s="21">
        <v>275.58</v>
      </c>
      <c r="D40" s="4">
        <f t="shared" si="3"/>
        <v>5.9499908742470797E-3</v>
      </c>
      <c r="E40" s="12">
        <f>(D30+1)*(D31+1)*(D32+1)*(D33+1)*(D34+1)*(D35+1)*(D36+1)*(D37+1)*(D38+1)*(D39+1)*(D40+1)-1</f>
        <v>0.32892896754593259</v>
      </c>
    </row>
    <row r="41" spans="1:5" x14ac:dyDescent="0.25">
      <c r="A41" s="3" t="s">
        <v>161</v>
      </c>
      <c r="B41" s="24">
        <f t="shared" si="2"/>
        <v>156.23474723997671</v>
      </c>
      <c r="C41" s="8">
        <v>268.88</v>
      </c>
      <c r="D41" s="9">
        <f>C41/C40-1</f>
        <v>-2.431235938747367E-2</v>
      </c>
      <c r="E41" s="13">
        <f>(D30+1)*(D31+1)*(1)*(D32+1)*(D33+1)*(D34+1)*(D35+1)*(D36+1)*(D37+1)*(D38+1)*(D39+1)*(D40+1)*(D41+1)-1</f>
        <v>0.29661956888653163</v>
      </c>
    </row>
    <row r="42" spans="1:5" x14ac:dyDescent="0.25">
      <c r="A42" s="22" t="s">
        <v>6</v>
      </c>
      <c r="B42" s="23">
        <f t="shared" si="2"/>
        <v>159.9709471237652</v>
      </c>
      <c r="C42" s="21">
        <v>275.31</v>
      </c>
      <c r="D42" s="4">
        <f>C42/C41-1</f>
        <v>2.3914013686402891E-2</v>
      </c>
      <c r="E42" s="12">
        <f>D42</f>
        <v>2.3914013686402891E-2</v>
      </c>
    </row>
    <row r="43" spans="1:5" x14ac:dyDescent="0.25">
      <c r="A43" s="2" t="s">
        <v>7</v>
      </c>
      <c r="B43" s="23">
        <f t="shared" si="2"/>
        <v>156.90296339337587</v>
      </c>
      <c r="C43" s="21">
        <v>270.02999999999997</v>
      </c>
      <c r="D43" s="4">
        <f t="shared" ref="D43:D52" si="4">C43/C42-1</f>
        <v>-1.9178380734444889E-2</v>
      </c>
      <c r="E43" s="12">
        <f>(D42+1)*(D43+1)-1</f>
        <v>4.2770008925914205E-3</v>
      </c>
    </row>
    <row r="44" spans="1:5" x14ac:dyDescent="0.25">
      <c r="A44" s="2" t="s">
        <v>8</v>
      </c>
      <c r="B44" s="23">
        <f t="shared" si="2"/>
        <v>156.75769901220212</v>
      </c>
      <c r="C44" s="21">
        <v>269.77999999999997</v>
      </c>
      <c r="D44" s="4">
        <f t="shared" si="4"/>
        <v>-9.2582305669741682E-4</v>
      </c>
      <c r="E44" s="12">
        <f>(D42+1)*(D43+1)*(D44+1)-1</f>
        <v>3.3472180898541648E-3</v>
      </c>
    </row>
    <row r="45" spans="1:5" x14ac:dyDescent="0.25">
      <c r="A45" s="2" t="s">
        <v>9</v>
      </c>
      <c r="B45" s="23">
        <f t="shared" si="2"/>
        <v>158.23939570017424</v>
      </c>
      <c r="C45" s="21">
        <v>272.33</v>
      </c>
      <c r="D45" s="4">
        <f t="shared" si="4"/>
        <v>9.452146193194455E-3</v>
      </c>
      <c r="E45" s="12">
        <f>(D42+1)*(D43+1)*(D44+1)*(D45+1)-1</f>
        <v>1.2831002677774483E-2</v>
      </c>
    </row>
    <row r="46" spans="1:5" x14ac:dyDescent="0.25">
      <c r="A46" s="2" t="s">
        <v>10</v>
      </c>
      <c r="B46" s="23">
        <f t="shared" si="2"/>
        <v>172.69029633933752</v>
      </c>
      <c r="C46" s="21">
        <v>297.2</v>
      </c>
      <c r="D46" s="4">
        <f t="shared" si="4"/>
        <v>9.1323027209635477E-2</v>
      </c>
      <c r="E46" s="12">
        <f>(D42+1)*(D43+1)*(D44+1)*(D45+1)*(D46+1)-1</f>
        <v>0.1053257958940792</v>
      </c>
    </row>
    <row r="47" spans="1:5" x14ac:dyDescent="0.25">
      <c r="A47" s="2" t="s">
        <v>11</v>
      </c>
      <c r="B47" s="23">
        <f t="shared" si="2"/>
        <v>169.72109238814633</v>
      </c>
      <c r="C47" s="21">
        <v>292.08999999999997</v>
      </c>
      <c r="D47" s="4">
        <f t="shared" si="4"/>
        <v>-1.7193808882907224E-2</v>
      </c>
      <c r="E47" s="12">
        <f>(D42+1)*(D43+1)*(D44+1)*(D45+1)*(D46+1)*(D47+1)-1</f>
        <v>8.632103540612901E-2</v>
      </c>
    </row>
    <row r="48" spans="1:5" x14ac:dyDescent="0.25">
      <c r="A48" s="2" t="s">
        <v>12</v>
      </c>
      <c r="B48" s="23">
        <f t="shared" si="2"/>
        <v>173.66647298082501</v>
      </c>
      <c r="C48" s="21">
        <v>298.88</v>
      </c>
      <c r="D48" s="4">
        <f t="shared" si="4"/>
        <v>2.3246259714471584E-2</v>
      </c>
      <c r="E48" s="12">
        <f>(D42+1)*(D43+1)*(D44+1)*(D45+1)*(D46+1)*(D47+1)*(D48+1)-1</f>
        <v>0.11157393632847357</v>
      </c>
    </row>
    <row r="49" spans="1:5" x14ac:dyDescent="0.25">
      <c r="A49" s="2" t="s">
        <v>13</v>
      </c>
      <c r="B49" s="23">
        <f t="shared" si="2"/>
        <v>173.30040674026719</v>
      </c>
      <c r="C49" s="21">
        <v>298.25</v>
      </c>
      <c r="D49" s="4">
        <f t="shared" si="4"/>
        <v>-2.1078693790149705E-3</v>
      </c>
      <c r="E49" s="12">
        <f>(D42+1)*(D43+1)*(D44+1)*(D45+1)*(D46+1)*(D47+1)*(D48+1)*(D49+1)-1</f>
        <v>0.10923088366557554</v>
      </c>
    </row>
    <row r="50" spans="1:5" x14ac:dyDescent="0.25">
      <c r="A50" s="2" t="s">
        <v>14</v>
      </c>
      <c r="B50" s="23">
        <f t="shared" si="2"/>
        <v>176.02556653108647</v>
      </c>
      <c r="C50" s="21">
        <v>302.94</v>
      </c>
      <c r="D50" s="4">
        <f t="shared" si="4"/>
        <v>1.5725062866722483E-2</v>
      </c>
      <c r="E50" s="12">
        <f>(D42+1)*(D43+1)*(D44+1)*(D45+1)*(D46+1)*(D47+1)*(D48+1)*(D49+1)*(D50+1)-1</f>
        <v>0.12667360904492675</v>
      </c>
    </row>
    <row r="51" spans="1:5" x14ac:dyDescent="0.25">
      <c r="A51" s="2" t="s">
        <v>15</v>
      </c>
      <c r="B51" s="23">
        <f t="shared" si="2"/>
        <v>175.25857059848914</v>
      </c>
      <c r="C51" s="21">
        <v>301.62</v>
      </c>
      <c r="D51" s="4">
        <f t="shared" si="4"/>
        <v>-4.3572984749454813E-3</v>
      </c>
      <c r="E51" s="12">
        <f>(D42+1)*(D43+1)*(D44+1)*(D45+1)*(D46+1)*(D47+1)*(D48+1)*(D49+1)*(D50+1)*(D51+1)-1</f>
        <v>0.12176435584647405</v>
      </c>
    </row>
    <row r="52" spans="1:5" x14ac:dyDescent="0.25">
      <c r="A52" s="2" t="s">
        <v>16</v>
      </c>
      <c r="B52" s="23">
        <f t="shared" si="2"/>
        <v>177.09471237652517</v>
      </c>
      <c r="C52" s="21">
        <v>304.77999999999997</v>
      </c>
      <c r="D52" s="4">
        <f t="shared" si="4"/>
        <v>1.0476758835620936E-2</v>
      </c>
      <c r="E52" s="12">
        <f>(D42+1)*(D43+1)*(D44+1)*(D45+1)*(D46+1)*(D47+1)*(D48+1)*(D49+1)*(D50+1)*(D51+1)*(D52+1)-1</f>
        <v>0.13351681047307329</v>
      </c>
    </row>
    <row r="53" spans="1:5" x14ac:dyDescent="0.25">
      <c r="A53" s="3" t="s">
        <v>17</v>
      </c>
      <c r="B53" s="24">
        <f t="shared" si="2"/>
        <v>168.68680999418933</v>
      </c>
      <c r="C53" s="8">
        <v>290.31</v>
      </c>
      <c r="D53" s="9">
        <f>C53/C52-1</f>
        <v>-4.7476868560929142E-2</v>
      </c>
      <c r="E53" s="13">
        <f>(D42+1)*(D43+1)*(1)*(D44+1)*(D45+1)*(D46+1)*(D47+1)*(D48+1)*(D49+1)*(D50+1)*(D51+1)*(D52+1)*(D53+1)-1</f>
        <v>7.9700981850639563E-2</v>
      </c>
    </row>
    <row r="54" spans="1:5" x14ac:dyDescent="0.25">
      <c r="A54" s="25" t="s">
        <v>18</v>
      </c>
      <c r="B54" s="23">
        <f t="shared" si="2"/>
        <v>171.63858221963966</v>
      </c>
      <c r="C54" s="21">
        <v>295.39</v>
      </c>
      <c r="D54" s="4">
        <f>C54/C53-1</f>
        <v>1.7498536047673152E-2</v>
      </c>
      <c r="E54" s="12">
        <f>D54</f>
        <v>1.7498536047673152E-2</v>
      </c>
    </row>
    <row r="55" spans="1:5" x14ac:dyDescent="0.25">
      <c r="A55" s="2" t="s">
        <v>19</v>
      </c>
      <c r="B55" s="23">
        <f t="shared" si="2"/>
        <v>168.16385822196392</v>
      </c>
      <c r="C55" s="21">
        <v>289.41000000000003</v>
      </c>
      <c r="D55" s="4">
        <f t="shared" ref="D55:D64" si="5">C55/C54-1</f>
        <v>-2.0244422627712422E-2</v>
      </c>
      <c r="E55" s="12">
        <f>(D54+1)*(D55+1)-1</f>
        <v>-3.1001343391545699E-3</v>
      </c>
    </row>
    <row r="56" spans="1:5" x14ac:dyDescent="0.25">
      <c r="A56" s="2" t="s">
        <v>20</v>
      </c>
      <c r="B56" s="23">
        <f t="shared" si="2"/>
        <v>168.09413131900052</v>
      </c>
      <c r="C56" s="21">
        <v>289.29000000000002</v>
      </c>
      <c r="D56" s="4">
        <f t="shared" si="5"/>
        <v>-4.1463667461383302E-4</v>
      </c>
      <c r="E56" s="12">
        <f>(D54+1)*(D55+1)*(D56+1)-1</f>
        <v>-3.5134855843751422E-3</v>
      </c>
    </row>
    <row r="57" spans="1:5" x14ac:dyDescent="0.25">
      <c r="A57" s="2" t="s">
        <v>21</v>
      </c>
      <c r="B57" s="23">
        <f t="shared" si="2"/>
        <v>167.88495061011034</v>
      </c>
      <c r="C57" s="21">
        <v>288.93</v>
      </c>
      <c r="D57" s="4">
        <f t="shared" si="5"/>
        <v>-1.2444260085036074E-3</v>
      </c>
      <c r="E57" s="12">
        <f>(D54+1)*(D55+1)*(D56+1)*(D57+1)-1</f>
        <v>-4.7535393200370812E-3</v>
      </c>
    </row>
    <row r="58" spans="1:5" x14ac:dyDescent="0.25">
      <c r="A58" s="2" t="s">
        <v>22</v>
      </c>
      <c r="B58" s="23">
        <f t="shared" si="2"/>
        <v>181.01104009296913</v>
      </c>
      <c r="C58" s="21">
        <v>311.52</v>
      </c>
      <c r="D58" s="4">
        <f t="shared" si="5"/>
        <v>7.8185027515315086E-2</v>
      </c>
      <c r="E58" s="12">
        <f>(D54+1)*(D55+1)*(D56+1)*(D57+1)*(D58+1)-1</f>
        <v>7.3059832592745844E-2</v>
      </c>
    </row>
    <row r="59" spans="1:5" x14ac:dyDescent="0.25">
      <c r="A59" s="2" t="s">
        <v>23</v>
      </c>
      <c r="B59" s="23">
        <f t="shared" si="2"/>
        <v>182.80650784427652</v>
      </c>
      <c r="C59" s="21">
        <v>314.61</v>
      </c>
      <c r="D59" s="4">
        <f t="shared" si="5"/>
        <v>9.9191063174115524E-3</v>
      </c>
      <c r="E59" s="12">
        <f>(D54+1)*(D55+1)*(D56+1)*(D57+1)*(D58+1)*(D59+1)-1</f>
        <v>8.3703627157177163E-2</v>
      </c>
    </row>
    <row r="60" spans="1:5" x14ac:dyDescent="0.25">
      <c r="A60" s="2" t="s">
        <v>24</v>
      </c>
      <c r="B60" s="23">
        <f t="shared" si="2"/>
        <v>181.86519465427071</v>
      </c>
      <c r="C60" s="21">
        <v>312.99</v>
      </c>
      <c r="D60" s="4">
        <f t="shared" si="5"/>
        <v>-5.1492323829502862E-3</v>
      </c>
      <c r="E60" s="12">
        <f>(D54+1)*(D55+1)*(D56+1)*(D57+1)*(D58+1)*(D59+1)*(D60+1)-1</f>
        <v>7.8123385346698715E-2</v>
      </c>
    </row>
    <row r="61" spans="1:5" x14ac:dyDescent="0.25">
      <c r="A61" s="2" t="s">
        <v>25</v>
      </c>
      <c r="B61" s="23">
        <f t="shared" si="2"/>
        <v>181.28994770482271</v>
      </c>
      <c r="C61" s="21">
        <v>312</v>
      </c>
      <c r="D61" s="4">
        <f t="shared" si="5"/>
        <v>-3.1630403527269646E-3</v>
      </c>
      <c r="E61" s="12">
        <f>(D54+1)*(D55+1)*(D56+1)*(D57+1)*(D58+1)*(D59+1)*(D60+1)*(D61+1)-1</f>
        <v>7.4713237573628577E-2</v>
      </c>
    </row>
    <row r="62" spans="1:5" x14ac:dyDescent="0.25">
      <c r="A62" s="2" t="s">
        <v>26</v>
      </c>
      <c r="B62" s="23">
        <f t="shared" si="2"/>
        <v>177.50726321905861</v>
      </c>
      <c r="C62" s="21">
        <v>305.49</v>
      </c>
      <c r="D62" s="4">
        <f t="shared" si="5"/>
        <v>-2.0865384615384563E-2</v>
      </c>
      <c r="E62" s="12">
        <f>(D54+1)*(D55+1)*(D56+1)*(D57+1)*(D58+1)*(D59+1)*(D60+1)*(D61+1)*(D62+1)-1</f>
        <v>5.228893252040967E-2</v>
      </c>
    </row>
    <row r="63" spans="1:5" x14ac:dyDescent="0.25">
      <c r="A63" s="2" t="s">
        <v>27</v>
      </c>
      <c r="B63" s="23">
        <f t="shared" si="2"/>
        <v>177.19349215572333</v>
      </c>
      <c r="C63" s="21">
        <v>304.95</v>
      </c>
      <c r="D63" s="4">
        <f t="shared" si="5"/>
        <v>-1.7676519689679981E-3</v>
      </c>
      <c r="E63" s="12">
        <f>(D54+1)*(D55+1)*(D56+1)*(D57+1)*(D58+1)*(D59+1)*(D60+1)*(D61+1)*(D62+1)*(D63+1)-1</f>
        <v>5.0428851916916706E-2</v>
      </c>
    </row>
    <row r="64" spans="1:5" x14ac:dyDescent="0.25">
      <c r="A64" s="2" t="s">
        <v>28</v>
      </c>
      <c r="B64" s="23">
        <f t="shared" si="2"/>
        <v>176.71702498547347</v>
      </c>
      <c r="C64" s="21">
        <v>304.13</v>
      </c>
      <c r="D64" s="4">
        <f t="shared" si="5"/>
        <v>-2.6889654041646338E-3</v>
      </c>
      <c r="E64" s="12">
        <f>(D54+1)*(D55+1)*(D56+1)*(D57+1)*(D58+1)*(D59+1)*(D60+1)*(D61+1)*(D62+1)*(D63+1)*(D64+1)-1</f>
        <v>4.7604285074575703E-2</v>
      </c>
    </row>
    <row r="65" spans="1:5" x14ac:dyDescent="0.25">
      <c r="A65" s="3" t="s">
        <v>29</v>
      </c>
      <c r="B65" s="24">
        <f t="shared" si="2"/>
        <v>167.79779198140608</v>
      </c>
      <c r="C65" s="8">
        <v>288.77999999999997</v>
      </c>
      <c r="D65" s="9">
        <f>C65/C64-1</f>
        <v>-5.047183770098318E-2</v>
      </c>
      <c r="E65" s="13">
        <f>(D54+1)*(D55+1)*(1)*(D56+1)*(D57+1)*(D58+1)*(D59+1)*(D60+1)*(D61+1)*(D62+1)*(D63+1)*(D64+1)*(D65+1)-1</f>
        <v>-5.2702283765627689E-3</v>
      </c>
    </row>
    <row r="66" spans="1:5" x14ac:dyDescent="0.25">
      <c r="A66" s="25" t="s">
        <v>30</v>
      </c>
      <c r="B66" s="23">
        <f t="shared" si="2"/>
        <v>168.37884950610101</v>
      </c>
      <c r="C66" s="21">
        <v>289.77999999999997</v>
      </c>
      <c r="D66" s="4">
        <f>C66/C65-1</f>
        <v>3.4628436872359281E-3</v>
      </c>
      <c r="E66" s="12">
        <f>D66</f>
        <v>3.4628436872359281E-3</v>
      </c>
    </row>
    <row r="67" spans="1:5" x14ac:dyDescent="0.25">
      <c r="A67" s="2" t="s">
        <v>31</v>
      </c>
      <c r="B67" s="23">
        <f t="shared" si="2"/>
        <v>164.44509006391624</v>
      </c>
      <c r="C67" s="21">
        <v>283.01</v>
      </c>
      <c r="D67" s="4">
        <f t="shared" ref="D67:D76" si="6">C67/C66-1</f>
        <v>-2.3362550900683177E-2</v>
      </c>
      <c r="E67" s="12">
        <f>(D66+1)*(D67+1)-1</f>
        <v>-1.9980608075351403E-2</v>
      </c>
    </row>
    <row r="68" spans="1:5" x14ac:dyDescent="0.25">
      <c r="A68" s="2" t="s">
        <v>32</v>
      </c>
      <c r="B68" s="23">
        <f t="shared" si="2"/>
        <v>166.15339918651938</v>
      </c>
      <c r="C68" s="21">
        <v>285.95</v>
      </c>
      <c r="D68" s="4">
        <f t="shared" si="6"/>
        <v>1.0388325500865658E-2</v>
      </c>
      <c r="E68" s="12">
        <f>(D66+1)*(D67+1)*(D68+1)-1</f>
        <v>-9.7998476348777341E-3</v>
      </c>
    </row>
    <row r="69" spans="1:5" x14ac:dyDescent="0.25">
      <c r="A69" s="2" t="s">
        <v>33</v>
      </c>
      <c r="B69" s="23">
        <f t="shared" si="2"/>
        <v>165.07844276583376</v>
      </c>
      <c r="C69" s="21">
        <v>284.10000000000002</v>
      </c>
      <c r="D69" s="4">
        <f t="shared" si="6"/>
        <v>-6.4696625284139664E-3</v>
      </c>
      <c r="E69" s="12">
        <f>(D66+1)*(D67+1)*(D68+1)*(D69+1)-1</f>
        <v>-1.6206108456264134E-2</v>
      </c>
    </row>
    <row r="70" spans="1:5" x14ac:dyDescent="0.25">
      <c r="A70" s="2" t="s">
        <v>34</v>
      </c>
      <c r="B70" s="23">
        <f t="shared" si="2"/>
        <v>171.45845438698422</v>
      </c>
      <c r="C70" s="21">
        <v>295.08</v>
      </c>
      <c r="D70" s="4">
        <f t="shared" si="6"/>
        <v>3.864836325237575E-2</v>
      </c>
      <c r="E70" s="12">
        <f>(D66+1)*(D67+1)*(D68+1)*(D69+1)*(D70+1)-1</f>
        <v>2.181591522958648E-2</v>
      </c>
    </row>
    <row r="71" spans="1:5" x14ac:dyDescent="0.25">
      <c r="A71" s="2" t="s">
        <v>35</v>
      </c>
      <c r="B71" s="23">
        <f t="shared" si="2"/>
        <v>171.47007553747812</v>
      </c>
      <c r="C71" s="21">
        <v>295.10000000000002</v>
      </c>
      <c r="D71" s="4">
        <f t="shared" si="6"/>
        <v>6.7778229632775577E-5</v>
      </c>
      <c r="E71" s="12">
        <f>(D66+1)*(D67+1)*(D68+1)*(D69+1)*(D70+1)*(D71+1)-1</f>
        <v>2.1885172103331296E-2</v>
      </c>
    </row>
    <row r="72" spans="1:5" x14ac:dyDescent="0.25">
      <c r="A72" s="2" t="s">
        <v>36</v>
      </c>
      <c r="B72" s="23">
        <f t="shared" si="2"/>
        <v>169.22719349215564</v>
      </c>
      <c r="C72" s="21">
        <v>291.24</v>
      </c>
      <c r="D72" s="4">
        <f t="shared" si="6"/>
        <v>-1.3080311758725927E-2</v>
      </c>
      <c r="E72" s="12">
        <f>(D66+1)*(D67+1)*(D68+1)*(D69+1)*(D70+1)*(D71+1)*(D72+1)-1</f>
        <v>8.5185954706004097E-3</v>
      </c>
    </row>
    <row r="73" spans="1:5" x14ac:dyDescent="0.25">
      <c r="A73" s="2" t="s">
        <v>37</v>
      </c>
      <c r="B73" s="23">
        <f t="shared" si="2"/>
        <v>170.47065659500279</v>
      </c>
      <c r="C73" s="21">
        <v>293.38</v>
      </c>
      <c r="D73" s="4">
        <f t="shared" si="6"/>
        <v>7.3478917731080173E-3</v>
      </c>
      <c r="E73" s="12">
        <f>(D66+1)*(D67+1)*(D68+1)*(D69+1)*(D70+1)*(D71+1)*(D72+1)*(D73+1)-1</f>
        <v>1.5929080961285313E-2</v>
      </c>
    </row>
    <row r="74" spans="1:5" x14ac:dyDescent="0.25">
      <c r="A74" s="2" t="s">
        <v>38</v>
      </c>
      <c r="B74" s="23">
        <f t="shared" si="2"/>
        <v>171.11563044741416</v>
      </c>
      <c r="C74" s="21">
        <v>294.49</v>
      </c>
      <c r="D74" s="4">
        <f t="shared" si="6"/>
        <v>3.7834889903878288E-3</v>
      </c>
      <c r="E74" s="12">
        <f>(D66+1)*(D67+1)*(D68+1)*(D69+1)*(D70+1)*(D71+1)*(D72+1)*(D73+1)*(D74+1)-1</f>
        <v>1.9772837454117065E-2</v>
      </c>
    </row>
    <row r="75" spans="1:5" x14ac:dyDescent="0.25">
      <c r="A75" s="2" t="s">
        <v>39</v>
      </c>
      <c r="B75" s="23">
        <f t="shared" si="2"/>
        <v>172.2486926205693</v>
      </c>
      <c r="C75" s="21">
        <v>296.44</v>
      </c>
      <c r="D75" s="4">
        <f t="shared" si="6"/>
        <v>6.6216170328363688E-3</v>
      </c>
      <c r="E75" s="12">
        <f>(D66+1)*(D67+1)*(D68+1)*(D69+1)*(D70+1)*(D71+1)*(D72+1)*(D73+1)*(D74+1)*(D75+1)-1</f>
        <v>2.6525382644227102E-2</v>
      </c>
    </row>
    <row r="76" spans="1:5" x14ac:dyDescent="0.25">
      <c r="A76" s="2" t="s">
        <v>40</v>
      </c>
      <c r="B76" s="23">
        <f t="shared" si="2"/>
        <v>175.82219639744321</v>
      </c>
      <c r="C76" s="21">
        <v>302.58999999999997</v>
      </c>
      <c r="D76" s="4">
        <f t="shared" si="6"/>
        <v>2.0746188098772045E-2</v>
      </c>
      <c r="E76" s="12">
        <f>(D66+1)*(D67+1)*(D68+1)*(D69+1)*(D70+1)*(D71+1)*(D72+1)*(D73+1)*(D74+1)*(D75+1)*(D76+1)-1</f>
        <v>4.7821871320728127E-2</v>
      </c>
    </row>
    <row r="77" spans="1:5" x14ac:dyDescent="0.25">
      <c r="A77" s="3" t="s">
        <v>41</v>
      </c>
      <c r="B77" s="24">
        <f t="shared" si="2"/>
        <v>170.85415456130147</v>
      </c>
      <c r="C77" s="8">
        <v>294.04000000000002</v>
      </c>
      <c r="D77" s="9">
        <f>C77/C76-1</f>
        <v>-2.8256056049439704E-2</v>
      </c>
      <c r="E77" s="13">
        <f>(D66+1)*(D67+1)*(1)*(D68+1)*(D69+1)*(D70+1)*(D71+1)*(D72+1)*(D73+1)*(D74+1)*(D75+1)*(D76+1)*(D77+1)-1</f>
        <v>1.8214557794860919E-2</v>
      </c>
    </row>
    <row r="78" spans="1:5" x14ac:dyDescent="0.25">
      <c r="A78" s="25" t="s">
        <v>42</v>
      </c>
      <c r="B78" s="23">
        <f t="shared" si="2"/>
        <v>177.07147007553735</v>
      </c>
      <c r="C78" s="21">
        <v>304.74</v>
      </c>
      <c r="D78" s="4">
        <f>C78/C77-1</f>
        <v>3.6389606856209955E-2</v>
      </c>
      <c r="E78" s="12">
        <f>D78</f>
        <v>3.6389606856209955E-2</v>
      </c>
    </row>
    <row r="79" spans="1:5" x14ac:dyDescent="0.25">
      <c r="A79" s="2" t="s">
        <v>43</v>
      </c>
      <c r="B79" s="23">
        <f t="shared" si="2"/>
        <v>170.13364323067972</v>
      </c>
      <c r="C79" s="21">
        <v>292.8</v>
      </c>
      <c r="D79" s="4">
        <f t="shared" ref="D79:D88" si="7">C79/C78-1</f>
        <v>-3.9180941130143698E-2</v>
      </c>
      <c r="E79" s="12">
        <f>(D78+1)*(D79+1)-1</f>
        <v>-4.2171133179159659E-3</v>
      </c>
    </row>
    <row r="80" spans="1:5" x14ac:dyDescent="0.25">
      <c r="A80" s="2" t="s">
        <v>44</v>
      </c>
      <c r="B80" s="23">
        <f t="shared" si="2"/>
        <v>169.02382335851235</v>
      </c>
      <c r="C80" s="21">
        <v>290.89</v>
      </c>
      <c r="D80" s="4">
        <f t="shared" si="7"/>
        <v>-6.5232240437159694E-3</v>
      </c>
      <c r="E80" s="12">
        <f>(D78+1)*(D79+1)*(D80+1)-1</f>
        <v>-1.0712828186641432E-2</v>
      </c>
    </row>
    <row r="81" spans="1:5" x14ac:dyDescent="0.25">
      <c r="A81" s="2" t="s">
        <v>45</v>
      </c>
      <c r="B81" s="23">
        <f t="shared" si="2"/>
        <v>170.40674026728632</v>
      </c>
      <c r="C81" s="21">
        <v>293.27</v>
      </c>
      <c r="D81" s="4">
        <f t="shared" si="7"/>
        <v>8.1817869297673429E-3</v>
      </c>
      <c r="E81" s="12">
        <f>(D78+1)*(D79+1)*(D80+1)*(D81+1)-1</f>
        <v>-2.6186913345124241E-3</v>
      </c>
    </row>
    <row r="82" spans="1:5" x14ac:dyDescent="0.25">
      <c r="A82" s="2" t="s">
        <v>46</v>
      </c>
      <c r="B82" s="23">
        <f t="shared" si="2"/>
        <v>186.05461940732118</v>
      </c>
      <c r="C82" s="21">
        <v>320.2</v>
      </c>
      <c r="D82" s="4">
        <f t="shared" si="7"/>
        <v>9.1826644389129575E-2</v>
      </c>
      <c r="E82" s="12">
        <f>(D78+1)*(D79+1)*(D80+1)*(D81+1)*(D82+1)-1</f>
        <v>8.8967487416677926E-2</v>
      </c>
    </row>
    <row r="83" spans="1:5" x14ac:dyDescent="0.25">
      <c r="A83" s="2" t="s">
        <v>47</v>
      </c>
      <c r="B83" s="23">
        <f t="shared" si="2"/>
        <v>183.2481115630446</v>
      </c>
      <c r="C83" s="21">
        <v>315.37</v>
      </c>
      <c r="D83" s="4">
        <f t="shared" si="7"/>
        <v>-1.508432229856338E-2</v>
      </c>
      <c r="E83" s="12">
        <f>(D78+1)*(D79+1)*(D80+1)*(D81+1)*(D82+1)*(D83+1)-1</f>
        <v>7.2541150863828063E-2</v>
      </c>
    </row>
    <row r="84" spans="1:5" x14ac:dyDescent="0.25">
      <c r="A84" s="2" t="s">
        <v>48</v>
      </c>
      <c r="B84" s="23">
        <f t="shared" ref="B84:B147" si="8">B83*(1+D84)</f>
        <v>183.52701917489819</v>
      </c>
      <c r="C84" s="21">
        <v>315.85000000000002</v>
      </c>
      <c r="D84" s="4">
        <f t="shared" si="7"/>
        <v>1.5220217522275981E-3</v>
      </c>
      <c r="E84" s="12">
        <f>(D78+1)*(D79+1)*(D80+1)*(D81+1)*(D82+1)*(D83+1)*(D84+1)-1</f>
        <v>7.4173581825601964E-2</v>
      </c>
    </row>
    <row r="85" spans="1:5" x14ac:dyDescent="0.25">
      <c r="A85" s="2" t="s">
        <v>49</v>
      </c>
      <c r="B85" s="23">
        <f t="shared" si="8"/>
        <v>184.3986054619406</v>
      </c>
      <c r="C85" s="21">
        <v>317.35000000000002</v>
      </c>
      <c r="D85" s="4">
        <f t="shared" si="7"/>
        <v>4.7490897577964208E-3</v>
      </c>
      <c r="E85" s="12">
        <f>(D78+1)*(D79+1)*(D80+1)*(D81+1)*(D82+1)*(D83+1)*(D84+1)*(D85+1)-1</f>
        <v>7.9274928581145376E-2</v>
      </c>
    </row>
    <row r="86" spans="1:5" x14ac:dyDescent="0.25">
      <c r="A86" s="2" t="s">
        <v>50</v>
      </c>
      <c r="B86" s="23">
        <f t="shared" si="8"/>
        <v>185.2004648460196</v>
      </c>
      <c r="C86" s="21">
        <v>318.73</v>
      </c>
      <c r="D86" s="4">
        <f t="shared" si="7"/>
        <v>4.3485111076098093E-3</v>
      </c>
      <c r="E86" s="12">
        <f>(D78+1)*(D79+1)*(D80+1)*(D81+1)*(D82+1)*(D83+1)*(D84+1)*(D85+1)*(D86+1)-1</f>
        <v>8.3968167596245369E-2</v>
      </c>
    </row>
    <row r="87" spans="1:5" x14ac:dyDescent="0.25">
      <c r="A87" s="2" t="s">
        <v>51</v>
      </c>
      <c r="B87" s="23">
        <f t="shared" si="8"/>
        <v>186.10110400929676</v>
      </c>
      <c r="C87" s="21">
        <v>320.27999999999997</v>
      </c>
      <c r="D87" s="4">
        <f t="shared" si="7"/>
        <v>4.863050230602628E-3</v>
      </c>
      <c r="E87" s="12">
        <f>(D78+1)*(D79+1)*(D80+1)*(D81+1)*(D82+1)*(D83+1)*(D84+1)*(D85+1)*(D86+1)*(D87+1)-1</f>
        <v>8.9239559243640132E-2</v>
      </c>
    </row>
    <row r="88" spans="1:5" x14ac:dyDescent="0.25">
      <c r="A88" s="2" t="s">
        <v>52</v>
      </c>
      <c r="B88" s="23">
        <f t="shared" si="8"/>
        <v>185.47937245787318</v>
      </c>
      <c r="C88" s="21">
        <v>319.20999999999998</v>
      </c>
      <c r="D88" s="4">
        <f t="shared" si="7"/>
        <v>-3.340826776570438E-3</v>
      </c>
      <c r="E88" s="12">
        <f>(D78+1)*(D79+1)*(D80+1)*(D81+1)*(D82+1)*(D83+1)*(D84+1)*(D85+1)*(D86+1)*(D87+1)*(D88+1)-1</f>
        <v>8.560059855801927E-2</v>
      </c>
    </row>
    <row r="89" spans="1:5" x14ac:dyDescent="0.25">
      <c r="A89" s="3" t="s">
        <v>53</v>
      </c>
      <c r="B89" s="24">
        <f t="shared" si="8"/>
        <v>177.17606042998244</v>
      </c>
      <c r="C89" s="8">
        <v>304.92</v>
      </c>
      <c r="D89" s="9">
        <f>C89/C88-1</f>
        <v>-4.476676795839718E-2</v>
      </c>
      <c r="E89" s="13">
        <f>(D78+1)*(D79+1)*(1)*(D80+1)*(D81+1)*(D82+1)*(D83+1)*(D84+1)*(D85+1)*(D86+1)*(D87+1)*(D88+1)*(D89+1)-1</f>
        <v>3.7001768466875307E-2</v>
      </c>
    </row>
    <row r="90" spans="1:5" x14ac:dyDescent="0.25">
      <c r="A90" s="25" t="s">
        <v>54</v>
      </c>
      <c r="B90" s="23">
        <f t="shared" si="8"/>
        <v>181.29575828006958</v>
      </c>
      <c r="C90" s="21">
        <v>312.01</v>
      </c>
      <c r="D90" s="4">
        <f>C90/C89-1</f>
        <v>2.3252000524727645E-2</v>
      </c>
      <c r="E90" s="12">
        <f>D90</f>
        <v>2.3252000524727645E-2</v>
      </c>
    </row>
    <row r="91" spans="1:5" x14ac:dyDescent="0.25">
      <c r="A91" s="2" t="s">
        <v>55</v>
      </c>
      <c r="B91" s="23">
        <f t="shared" si="8"/>
        <v>176.36839047065644</v>
      </c>
      <c r="C91" s="21">
        <v>303.52999999999997</v>
      </c>
      <c r="D91" s="4">
        <f t="shared" ref="D91:D100" si="9">C91/C90-1</f>
        <v>-2.717861606999783E-2</v>
      </c>
      <c r="E91" s="12">
        <f>(D90+1)*(D91+1)-1</f>
        <v>-4.5585727403911758E-3</v>
      </c>
    </row>
    <row r="92" spans="1:5" x14ac:dyDescent="0.25">
      <c r="A92" s="2" t="s">
        <v>56</v>
      </c>
      <c r="B92" s="23">
        <f t="shared" si="8"/>
        <v>176.42649622312595</v>
      </c>
      <c r="C92" s="21">
        <v>303.63</v>
      </c>
      <c r="D92" s="4">
        <f t="shared" si="9"/>
        <v>3.2945672585915631E-4</v>
      </c>
      <c r="E92" s="12">
        <f>(D90+1)*(D91+1)*(D92+1)-1</f>
        <v>-4.2306178669816452E-3</v>
      </c>
    </row>
    <row r="93" spans="1:5" x14ac:dyDescent="0.25">
      <c r="A93" s="2" t="s">
        <v>57</v>
      </c>
      <c r="B93" s="23">
        <f t="shared" si="8"/>
        <v>177.31551423590923</v>
      </c>
      <c r="C93" s="21">
        <v>305.16000000000003</v>
      </c>
      <c r="D93" s="4">
        <f t="shared" si="9"/>
        <v>5.0390277640550707E-3</v>
      </c>
      <c r="E93" s="12">
        <f>(D90+1)*(D91+1)*(D92+1)*(D93+1)-1</f>
        <v>7.8709169618251806E-4</v>
      </c>
    </row>
    <row r="94" spans="1:5" x14ac:dyDescent="0.25">
      <c r="A94" s="2" t="s">
        <v>58</v>
      </c>
      <c r="B94" s="23">
        <f t="shared" si="8"/>
        <v>183.90470656594991</v>
      </c>
      <c r="C94" s="21">
        <v>316.5</v>
      </c>
      <c r="D94" s="4">
        <f t="shared" si="9"/>
        <v>3.716083366103029E-2</v>
      </c>
      <c r="E94" s="12">
        <f>(D90+1)*(D91+1)*(D92+1)*(D93+1)*(D94+1)-1</f>
        <v>3.7977174340810604E-2</v>
      </c>
    </row>
    <row r="95" spans="1:5" x14ac:dyDescent="0.25">
      <c r="A95" s="2" t="s">
        <v>59</v>
      </c>
      <c r="B95" s="23">
        <f t="shared" si="8"/>
        <v>182.63219058686798</v>
      </c>
      <c r="C95" s="21">
        <v>314.31</v>
      </c>
      <c r="D95" s="4">
        <f t="shared" si="9"/>
        <v>-6.9194312796208024E-3</v>
      </c>
      <c r="E95" s="12">
        <f>(D90+1)*(D91+1)*(D92+1)*(D93+1)*(D94+1)*(D95+1)-1</f>
        <v>3.0794962613144294E-2</v>
      </c>
    </row>
    <row r="96" spans="1:5" x14ac:dyDescent="0.25">
      <c r="A96" s="2" t="s">
        <v>60</v>
      </c>
      <c r="B96" s="23">
        <f t="shared" si="8"/>
        <v>187.43753631609513</v>
      </c>
      <c r="C96" s="21">
        <v>322.58</v>
      </c>
      <c r="D96" s="4">
        <f t="shared" si="9"/>
        <v>2.6311603194298483E-2</v>
      </c>
      <c r="E96" s="12">
        <f>(D90+1)*(D91+1)*(D92+1)*(D93+1)*(D94+1)*(D95+1)*(D96+1)-1</f>
        <v>5.7916830644103134E-2</v>
      </c>
    </row>
    <row r="97" spans="1:5" x14ac:dyDescent="0.25">
      <c r="A97" s="2" t="s">
        <v>61</v>
      </c>
      <c r="B97" s="23">
        <f t="shared" si="8"/>
        <v>187.14700755374767</v>
      </c>
      <c r="C97" s="21">
        <v>322.08</v>
      </c>
      <c r="D97" s="4">
        <f t="shared" si="9"/>
        <v>-1.550003100006192E-3</v>
      </c>
      <c r="E97" s="12">
        <f>(D90+1)*(D91+1)*(D92+1)*(D93+1)*(D94+1)*(D95+1)*(D96+1)*(D97+1)-1</f>
        <v>5.6277056277056037E-2</v>
      </c>
    </row>
    <row r="98" spans="1:5" x14ac:dyDescent="0.25">
      <c r="A98" s="2" t="s">
        <v>62</v>
      </c>
      <c r="B98" s="23">
        <f t="shared" si="8"/>
        <v>188.25682742591502</v>
      </c>
      <c r="C98" s="21">
        <v>323.99</v>
      </c>
      <c r="D98" s="4">
        <f t="shared" si="9"/>
        <v>5.9302036761053056E-3</v>
      </c>
      <c r="E98" s="12">
        <f>(D90+1)*(D91+1)*(D92+1)*(D93+1)*(D94+1)*(D95+1)*(D96+1)*(D97+1)*(D98+1)-1</f>
        <v>6.2540994359175928E-2</v>
      </c>
    </row>
    <row r="99" spans="1:5" x14ac:dyDescent="0.25">
      <c r="A99" s="2" t="s">
        <v>63</v>
      </c>
      <c r="B99" s="23">
        <f t="shared" si="8"/>
        <v>189.47123765252744</v>
      </c>
      <c r="C99" s="21">
        <v>326.08</v>
      </c>
      <c r="D99" s="4">
        <f t="shared" si="9"/>
        <v>6.4508163832215359E-3</v>
      </c>
      <c r="E99" s="12">
        <f>(D90+1)*(D91+1)*(D92+1)*(D93+1)*(D94+1)*(D95+1)*(D96+1)*(D97+1)*(D98+1)*(D99+1)-1</f>
        <v>6.9395251213432596E-2</v>
      </c>
    </row>
    <row r="100" spans="1:5" x14ac:dyDescent="0.25">
      <c r="A100" s="2" t="s">
        <v>64</v>
      </c>
      <c r="B100" s="23">
        <f t="shared" si="8"/>
        <v>187.66414875072618</v>
      </c>
      <c r="C100" s="21">
        <v>322.97000000000003</v>
      </c>
      <c r="D100" s="4">
        <f t="shared" si="9"/>
        <v>-9.5375368007849515E-3</v>
      </c>
      <c r="E100" s="12">
        <f>(D90+1)*(D91+1)*(D92+1)*(D93+1)*(D94+1)*(D95+1)*(D96+1)*(D97+1)*(D98+1)*(D99+1)*(D100+1)-1</f>
        <v>5.9195854650399893E-2</v>
      </c>
    </row>
    <row r="101" spans="1:5" x14ac:dyDescent="0.25">
      <c r="A101" s="3" t="s">
        <v>65</v>
      </c>
      <c r="B101" s="24">
        <f t="shared" si="8"/>
        <v>180.86577571179532</v>
      </c>
      <c r="C101" s="8">
        <v>311.27</v>
      </c>
      <c r="D101" s="9">
        <f>C101/C100-1</f>
        <v>-3.622627488621244E-2</v>
      </c>
      <c r="E101" s="13">
        <f>(D90+1)*(D91+1)*(1)*(D92+1)*(D93+1)*(D94+1)*(D95+1)*(D96+1)*(D97+1)*(D98+1)*(D99+1)*(D100+1)*(D101+1)-1</f>
        <v>2.0825134461497807E-2</v>
      </c>
    </row>
    <row r="102" spans="1:5" x14ac:dyDescent="0.25">
      <c r="A102" s="25" t="s">
        <v>66</v>
      </c>
      <c r="B102" s="23">
        <f t="shared" si="8"/>
        <v>186.8913422428819</v>
      </c>
      <c r="C102" s="21">
        <v>321.64</v>
      </c>
      <c r="D102" s="4">
        <f>C102/C101-1</f>
        <v>3.33151283451667E-2</v>
      </c>
      <c r="E102" s="12">
        <f>D102</f>
        <v>3.33151283451667E-2</v>
      </c>
    </row>
    <row r="103" spans="1:5" x14ac:dyDescent="0.25">
      <c r="A103" s="2" t="s">
        <v>67</v>
      </c>
      <c r="B103" s="23">
        <f t="shared" si="8"/>
        <v>183.01568855316665</v>
      </c>
      <c r="C103" s="21">
        <v>314.97000000000003</v>
      </c>
      <c r="D103" s="4">
        <f t="shared" ref="D103:D112" si="10">C103/C102-1</f>
        <v>-2.0737470463872532E-2</v>
      </c>
      <c r="E103" s="12">
        <f>(D102+1)*(D103+1)-1</f>
        <v>1.1886786391236193E-2</v>
      </c>
    </row>
    <row r="104" spans="1:5" x14ac:dyDescent="0.25">
      <c r="A104" s="2" t="s">
        <v>68</v>
      </c>
      <c r="B104" s="23">
        <f t="shared" si="8"/>
        <v>183.30040674026714</v>
      </c>
      <c r="C104" s="21">
        <v>315.45999999999998</v>
      </c>
      <c r="D104" s="4">
        <f t="shared" si="10"/>
        <v>1.5557037178142163E-3</v>
      </c>
      <c r="E104" s="12">
        <f>(D102+1)*(D103+1)*(D104+1)-1</f>
        <v>1.3460982426832135E-2</v>
      </c>
    </row>
    <row r="105" spans="1:5" x14ac:dyDescent="0.25">
      <c r="A105" s="2" t="s">
        <v>69</v>
      </c>
      <c r="B105" s="23">
        <f t="shared" si="8"/>
        <v>184.584543869843</v>
      </c>
      <c r="C105" s="21">
        <v>317.67</v>
      </c>
      <c r="D105" s="4">
        <f t="shared" si="10"/>
        <v>7.0056425537312617E-3</v>
      </c>
      <c r="E105" s="12">
        <f>(D102+1)*(D103+1)*(D104+1)*(D105+1)-1</f>
        <v>2.0560927811867913E-2</v>
      </c>
    </row>
    <row r="106" spans="1:5" x14ac:dyDescent="0.25">
      <c r="A106" s="2" t="s">
        <v>70</v>
      </c>
      <c r="B106" s="23">
        <f t="shared" si="8"/>
        <v>195.7699012202207</v>
      </c>
      <c r="C106" s="21">
        <v>336.92</v>
      </c>
      <c r="D106" s="4">
        <f t="shared" si="10"/>
        <v>6.0597475367519804E-2</v>
      </c>
      <c r="E106" s="12">
        <f>(D102+1)*(D103+1)*(D104+1)*(D105+1)*(D106+1)-1</f>
        <v>8.2404343496000676E-2</v>
      </c>
    </row>
    <row r="107" spans="1:5" x14ac:dyDescent="0.25">
      <c r="A107" s="2" t="s">
        <v>71</v>
      </c>
      <c r="B107" s="23">
        <f t="shared" si="8"/>
        <v>197.40267286461352</v>
      </c>
      <c r="C107" s="21">
        <v>339.73</v>
      </c>
      <c r="D107" s="4">
        <f t="shared" si="10"/>
        <v>8.3402588151491042E-3</v>
      </c>
      <c r="E107" s="12">
        <f>(D102+1)*(D103+1)*(D104+1)*(D105+1)*(D106+1)*(D107+1)-1</f>
        <v>9.1431875863398959E-2</v>
      </c>
    </row>
    <row r="108" spans="1:5" x14ac:dyDescent="0.25">
      <c r="A108" s="2" t="s">
        <v>72</v>
      </c>
      <c r="B108" s="23">
        <f t="shared" si="8"/>
        <v>198.53573503776869</v>
      </c>
      <c r="C108" s="21">
        <v>341.68</v>
      </c>
      <c r="D108" s="4">
        <f t="shared" si="10"/>
        <v>5.739852235598919E-3</v>
      </c>
      <c r="E108" s="12">
        <f>(D102+1)*(D103+1)*(D104+1)*(D105+1)*(D106+1)*(D107+1)*(D108+1)-1</f>
        <v>9.7696533556077325E-2</v>
      </c>
    </row>
    <row r="109" spans="1:5" x14ac:dyDescent="0.25">
      <c r="A109" s="2" t="s">
        <v>73</v>
      </c>
      <c r="B109" s="23">
        <f t="shared" si="8"/>
        <v>196.86228936664725</v>
      </c>
      <c r="C109" s="21">
        <v>338.8</v>
      </c>
      <c r="D109" s="4">
        <f t="shared" si="10"/>
        <v>-8.4289393584640049E-3</v>
      </c>
      <c r="E109" s="12">
        <f>(D102+1)*(D103+1)*(D104+1)*(D105+1)*(D106+1)*(D107+1)*(D108+1)*(D109+1)-1</f>
        <v>8.8444116040736986E-2</v>
      </c>
    </row>
    <row r="110" spans="1:5" x14ac:dyDescent="0.25">
      <c r="A110" s="2" t="s">
        <v>74</v>
      </c>
      <c r="B110" s="23">
        <f t="shared" si="8"/>
        <v>198.53573503776866</v>
      </c>
      <c r="C110" s="21">
        <v>341.68</v>
      </c>
      <c r="D110" s="4">
        <f t="shared" si="10"/>
        <v>8.5005903187720389E-3</v>
      </c>
      <c r="E110" s="12">
        <f>(D102+1)*(D103+1)*(D104+1)*(D105+1)*(D106+1)*(D107+1)*(D108+1)*(D109+1)*(D110+1)-1</f>
        <v>9.7696533556077325E-2</v>
      </c>
    </row>
    <row r="111" spans="1:5" x14ac:dyDescent="0.25">
      <c r="A111" s="2" t="s">
        <v>75</v>
      </c>
      <c r="B111" s="23">
        <f t="shared" si="8"/>
        <v>199.41894247530499</v>
      </c>
      <c r="C111" s="21">
        <v>343.2</v>
      </c>
      <c r="D111" s="4">
        <f t="shared" si="10"/>
        <v>4.4486068836337989E-3</v>
      </c>
      <c r="E111" s="12">
        <f>(D102+1)*(D103+1)*(D104+1)*(D105+1)*(D106+1)*(D107+1)*(D108+1)*(D109+1)*(D110+1)*(D111+1)-1</f>
        <v>0.10257975391139595</v>
      </c>
    </row>
    <row r="112" spans="1:5" x14ac:dyDescent="0.25">
      <c r="A112" s="2" t="s">
        <v>76</v>
      </c>
      <c r="B112" s="23">
        <f t="shared" si="8"/>
        <v>199.33178384660076</v>
      </c>
      <c r="C112" s="21">
        <v>343.05</v>
      </c>
      <c r="D112" s="4">
        <f t="shared" si="10"/>
        <v>-4.3706293706291532E-4</v>
      </c>
      <c r="E112" s="12">
        <f>(D102+1)*(D103+1)*(D104+1)*(D105+1)*(D106+1)*(D107+1)*(D108+1)*(D109+1)*(D110+1)*(D111+1)*(D112+1)-1</f>
        <v>0.10209785716580533</v>
      </c>
    </row>
    <row r="113" spans="1:5" x14ac:dyDescent="0.25">
      <c r="A113" s="3" t="s">
        <v>77</v>
      </c>
      <c r="B113" s="24">
        <f t="shared" si="8"/>
        <v>191.01685066821608</v>
      </c>
      <c r="C113" s="8">
        <v>328.74</v>
      </c>
      <c r="D113" s="9">
        <f>C113/C112-1</f>
        <v>-4.1714035854831688E-2</v>
      </c>
      <c r="E113" s="13">
        <f>(D102+1)*(D103+1)*(1)*(D104+1)*(D105+1)*(D106+1)*(D107+1)*(D108+1)*(D109+1)*(D110+1)*(D111+1)*(D112+1)*(D113+1)-1</f>
        <v>5.6124907636457833E-2</v>
      </c>
    </row>
    <row r="114" spans="1:5" x14ac:dyDescent="0.25">
      <c r="A114" s="25" t="s">
        <v>78</v>
      </c>
      <c r="B114" s="23">
        <f t="shared" si="8"/>
        <v>197.64090644973842</v>
      </c>
      <c r="C114" s="21">
        <v>340.14</v>
      </c>
      <c r="D114" s="4">
        <f>C114/C113-1</f>
        <v>3.4677860923526094E-2</v>
      </c>
      <c r="E114" s="12">
        <f>D114</f>
        <v>3.4677860923526094E-2</v>
      </c>
    </row>
    <row r="115" spans="1:5" x14ac:dyDescent="0.25">
      <c r="A115" s="2" t="s">
        <v>79</v>
      </c>
      <c r="B115" s="23">
        <f t="shared" si="8"/>
        <v>192.5508425334107</v>
      </c>
      <c r="C115" s="21">
        <v>331.38</v>
      </c>
      <c r="D115" s="4">
        <f t="shared" ref="D115:D124" si="11">C115/C114-1</f>
        <v>-2.5754101252425499E-2</v>
      </c>
      <c r="E115" s="12">
        <f>(D114+1)*(D115+1)-1</f>
        <v>8.030662529658672E-3</v>
      </c>
    </row>
    <row r="116" spans="1:5" x14ac:dyDescent="0.25">
      <c r="A116" s="2" t="s">
        <v>80</v>
      </c>
      <c r="B116" s="23">
        <f t="shared" si="8"/>
        <v>191.9755955839627</v>
      </c>
      <c r="C116" s="21">
        <v>330.39</v>
      </c>
      <c r="D116" s="4">
        <f t="shared" si="11"/>
        <v>-2.9875067897882079E-3</v>
      </c>
      <c r="E116" s="12">
        <f>(D114+1)*(D115+1)*(D116+1)-1</f>
        <v>5.0191640810366422E-3</v>
      </c>
    </row>
    <row r="117" spans="1:5" x14ac:dyDescent="0.25">
      <c r="A117" s="2" t="s">
        <v>81</v>
      </c>
      <c r="B117" s="23">
        <f t="shared" si="8"/>
        <v>192.28936664729801</v>
      </c>
      <c r="C117" s="21">
        <v>330.93</v>
      </c>
      <c r="D117" s="4">
        <f t="shared" si="11"/>
        <v>1.6344320348680164E-3</v>
      </c>
      <c r="E117" s="12">
        <f>(D114+1)*(D115+1)*(D116+1)*(D117+1)-1</f>
        <v>6.661799598467022E-3</v>
      </c>
    </row>
    <row r="118" spans="1:5" x14ac:dyDescent="0.25">
      <c r="A118" s="2" t="s">
        <v>82</v>
      </c>
      <c r="B118" s="23">
        <f t="shared" si="8"/>
        <v>205.72341661824515</v>
      </c>
      <c r="C118" s="21">
        <v>354.05</v>
      </c>
      <c r="D118" s="4">
        <f t="shared" si="11"/>
        <v>6.9863717402471881E-2</v>
      </c>
      <c r="E118" s="12">
        <f>(D114+1)*(D115+1)*(D116+1)*(D117+1)*(D118+1)-1</f>
        <v>7.6990935085478052E-2</v>
      </c>
    </row>
    <row r="119" spans="1:5" x14ac:dyDescent="0.25">
      <c r="A119" s="2" t="s">
        <v>83</v>
      </c>
      <c r="B119" s="23">
        <f t="shared" si="8"/>
        <v>203.32945961650196</v>
      </c>
      <c r="C119" s="21">
        <v>349.93</v>
      </c>
      <c r="D119" s="4">
        <f t="shared" si="11"/>
        <v>-1.1636774466883271E-2</v>
      </c>
      <c r="E119" s="12">
        <f>(D114+1)*(D115+1)*(D116+1)*(D117+1)*(D118+1)*(D119+1)-1</f>
        <v>6.4458234471010734E-2</v>
      </c>
    </row>
    <row r="120" spans="1:5" x14ac:dyDescent="0.25">
      <c r="A120" s="2" t="s">
        <v>84</v>
      </c>
      <c r="B120" s="23">
        <f t="shared" si="8"/>
        <v>204.53805926786742</v>
      </c>
      <c r="C120" s="21">
        <v>352.01</v>
      </c>
      <c r="D120" s="4">
        <f t="shared" si="11"/>
        <v>5.9440459520474498E-3</v>
      </c>
      <c r="E120" s="12">
        <f>(D114+1)*(D115+1)*(D116+1)*(D117+1)*(D118+1)*(D119+1)*(D120+1)-1</f>
        <v>7.0785423130741654E-2</v>
      </c>
    </row>
    <row r="121" spans="1:5" x14ac:dyDescent="0.25">
      <c r="A121" s="2" t="s">
        <v>85</v>
      </c>
      <c r="B121" s="23">
        <f t="shared" si="8"/>
        <v>203.82916908773961</v>
      </c>
      <c r="C121" s="21">
        <v>350.79</v>
      </c>
      <c r="D121" s="4">
        <f t="shared" si="11"/>
        <v>-3.465810630379762E-3</v>
      </c>
      <c r="E121" s="12">
        <f>(D114+1)*(D115+1)*(D116+1)*(D117+1)*(D118+1)*(D119+1)*(D120+1)*(D121+1)-1</f>
        <v>6.7074283628399511E-2</v>
      </c>
    </row>
    <row r="122" spans="1:5" x14ac:dyDescent="0.25">
      <c r="A122" s="2" t="s">
        <v>86</v>
      </c>
      <c r="B122" s="23">
        <f t="shared" si="8"/>
        <v>206.11272515979076</v>
      </c>
      <c r="C122" s="21">
        <v>354.72</v>
      </c>
      <c r="D122" s="4">
        <f t="shared" si="11"/>
        <v>1.1203284016078063E-2</v>
      </c>
      <c r="E122" s="12">
        <f>(D114+1)*(D115+1)*(D116+1)*(D117+1)*(D118+1)*(D119+1)*(D120+1)*(D121+1)*(D122+1)-1</f>
        <v>7.9029019894141461E-2</v>
      </c>
    </row>
    <row r="123" spans="1:5" x14ac:dyDescent="0.25">
      <c r="A123" s="2" t="s">
        <v>87</v>
      </c>
      <c r="B123" s="23">
        <f t="shared" si="8"/>
        <v>207.96048808832066</v>
      </c>
      <c r="C123" s="21">
        <v>357.9</v>
      </c>
      <c r="D123" s="4">
        <f t="shared" si="11"/>
        <v>8.9648173207035331E-3</v>
      </c>
      <c r="E123" s="12">
        <f>(D114+1)*(D115+1)*(D116+1)*(D117+1)*(D118+1)*(D119+1)*(D120+1)*(D121+1)*(D122+1)*(D123+1)-1</f>
        <v>8.8702317941230291E-2</v>
      </c>
    </row>
    <row r="124" spans="1:5" x14ac:dyDescent="0.25">
      <c r="A124" s="2" t="s">
        <v>88</v>
      </c>
      <c r="B124" s="23">
        <f t="shared" si="8"/>
        <v>208.03021499128405</v>
      </c>
      <c r="C124" s="21">
        <v>358.02</v>
      </c>
      <c r="D124" s="4">
        <f t="shared" si="11"/>
        <v>3.3528918692371512E-4</v>
      </c>
      <c r="E124" s="12">
        <f>(D114+1)*(D115+1)*(D116+1)*(D117+1)*(D118+1)*(D119+1)*(D120+1)*(D121+1)*(D122+1)*(D123+1)*(D124+1)-1</f>
        <v>8.9067348056214746E-2</v>
      </c>
    </row>
    <row r="125" spans="1:5" x14ac:dyDescent="0.25">
      <c r="A125" s="3" t="s">
        <v>89</v>
      </c>
      <c r="B125" s="24">
        <f t="shared" si="8"/>
        <v>208.59965136548513</v>
      </c>
      <c r="C125" s="8">
        <v>359</v>
      </c>
      <c r="D125" s="9">
        <f>C125/C124-1</f>
        <v>2.7372772470812823E-3</v>
      </c>
      <c r="E125" s="13">
        <f>(D114+1)*(D115+1)*(1)*(D116+1)*(D117+1)*(D118+1)*(D119+1)*(D120+1)*(D121+1)*(D122+1)*(D123+1)*(D124+1)*(D125+1)-1</f>
        <v>9.20484273285882E-2</v>
      </c>
    </row>
    <row r="126" spans="1:5" x14ac:dyDescent="0.25">
      <c r="A126" s="25" t="s">
        <v>90</v>
      </c>
      <c r="B126" s="23">
        <f t="shared" si="8"/>
        <v>209.52934340499706</v>
      </c>
      <c r="C126" s="21">
        <v>360.6</v>
      </c>
      <c r="D126" s="4">
        <f>C126/C125-1</f>
        <v>4.4568245125349293E-3</v>
      </c>
      <c r="E126" s="12">
        <f>D126</f>
        <v>4.4568245125349293E-3</v>
      </c>
    </row>
    <row r="127" spans="1:5" x14ac:dyDescent="0.25">
      <c r="A127" s="2" t="s">
        <v>91</v>
      </c>
      <c r="B127" s="23">
        <f t="shared" si="8"/>
        <v>172.81231841952351</v>
      </c>
      <c r="C127" s="21">
        <v>297.41000000000003</v>
      </c>
      <c r="D127" s="4">
        <f t="shared" ref="D127:D136" si="12">C127/C126-1</f>
        <v>-0.1752357182473655</v>
      </c>
      <c r="E127" s="12">
        <f>(D126+1)*(D127+1)-1</f>
        <v>-0.17155988857938709</v>
      </c>
    </row>
    <row r="128" spans="1:5" x14ac:dyDescent="0.25">
      <c r="A128" s="2" t="s">
        <v>92</v>
      </c>
      <c r="B128" s="23">
        <f t="shared" si="8"/>
        <v>163.12608948285876</v>
      </c>
      <c r="C128" s="21">
        <v>280.74</v>
      </c>
      <c r="D128" s="4">
        <f t="shared" si="12"/>
        <v>-5.6050569920312099E-2</v>
      </c>
      <c r="E128" s="12">
        <f>(D126+1)*(D127+1)*(D128+1)-1</f>
        <v>-0.21799442896935928</v>
      </c>
    </row>
    <row r="129" spans="1:5" x14ac:dyDescent="0.25">
      <c r="A129" s="2" t="s">
        <v>93</v>
      </c>
      <c r="B129" s="23">
        <f t="shared" si="8"/>
        <v>162.39395700174313</v>
      </c>
      <c r="C129" s="21">
        <v>279.48</v>
      </c>
      <c r="D129" s="4">
        <f t="shared" si="12"/>
        <v>-4.4881384911305E-3</v>
      </c>
      <c r="E129" s="12">
        <f>(D126+1)*(D127+1)*(D128+1)*(D129+1)-1</f>
        <v>-0.22150417827298041</v>
      </c>
    </row>
    <row r="130" spans="1:5" x14ac:dyDescent="0.25">
      <c r="A130" s="2" t="s">
        <v>94</v>
      </c>
      <c r="B130" s="23">
        <f t="shared" si="8"/>
        <v>170.83672283556066</v>
      </c>
      <c r="C130" s="21">
        <v>294.01</v>
      </c>
      <c r="D130" s="4">
        <f t="shared" si="12"/>
        <v>5.1989408902247014E-2</v>
      </c>
      <c r="E130" s="12">
        <f>(D126+1)*(D127+1)*(D128+1)*(D129+1)*(D130+1)-1</f>
        <v>-0.18103064066852359</v>
      </c>
    </row>
    <row r="131" spans="1:5" x14ac:dyDescent="0.25">
      <c r="A131" s="2" t="s">
        <v>95</v>
      </c>
      <c r="B131" s="23">
        <f t="shared" si="8"/>
        <v>169.9012202208018</v>
      </c>
      <c r="C131" s="21">
        <v>292.39999999999998</v>
      </c>
      <c r="D131" s="4">
        <f t="shared" si="12"/>
        <v>-5.476004217543684E-3</v>
      </c>
      <c r="E131" s="12">
        <f>(D126+1)*(D127+1)*(D128+1)*(D129+1)*(D130+1)*(D131+1)-1</f>
        <v>-0.18551532033426177</v>
      </c>
    </row>
    <row r="132" spans="1:5" x14ac:dyDescent="0.25">
      <c r="A132" s="2" t="s">
        <v>96</v>
      </c>
      <c r="B132" s="23">
        <f t="shared" si="8"/>
        <v>170.24404416037186</v>
      </c>
      <c r="C132" s="21">
        <v>292.99</v>
      </c>
      <c r="D132" s="4">
        <f t="shared" si="12"/>
        <v>2.0177838577293272E-3</v>
      </c>
      <c r="E132" s="12">
        <f>(D126+1)*(D127+1)*(D128+1)*(D129+1)*(D130+1)*(D131+1)*(D132+1)-1</f>
        <v>-0.18387186629526442</v>
      </c>
    </row>
    <row r="133" spans="1:5" x14ac:dyDescent="0.25">
      <c r="A133" s="2" t="s">
        <v>97</v>
      </c>
      <c r="B133" s="23">
        <f t="shared" si="8"/>
        <v>173.53282975014523</v>
      </c>
      <c r="C133" s="21">
        <v>298.64999999999998</v>
      </c>
      <c r="D133" s="4">
        <f t="shared" si="12"/>
        <v>1.9318065462984979E-2</v>
      </c>
      <c r="E133" s="12">
        <f>(D126+1)*(D127+1)*(D128+1)*(D129+1)*(D130+1)*(D131+1)*(D132+1)*(D133+1)-1</f>
        <v>-0.16810584958217256</v>
      </c>
    </row>
    <row r="134" spans="1:5" x14ac:dyDescent="0.25">
      <c r="A134" s="2" t="s">
        <v>98</v>
      </c>
      <c r="B134" s="23">
        <f t="shared" si="8"/>
        <v>175.01452643811734</v>
      </c>
      <c r="C134" s="21">
        <v>301.2</v>
      </c>
      <c r="D134" s="4">
        <f t="shared" si="12"/>
        <v>8.5384229030638359E-3</v>
      </c>
      <c r="E134" s="12">
        <f>(D126+1)*(D127+1)*(D128+1)*(D129+1)*(D130+1)*(D131+1)*(D132+1)*(D133+1)*(D134+1)-1</f>
        <v>-0.1610027855153201</v>
      </c>
    </row>
    <row r="135" spans="1:5" x14ac:dyDescent="0.25">
      <c r="A135" s="2" t="s">
        <v>99</v>
      </c>
      <c r="B135" s="23">
        <f t="shared" si="8"/>
        <v>174.81115630447414</v>
      </c>
      <c r="C135" s="21">
        <v>300.85000000000002</v>
      </c>
      <c r="D135" s="4">
        <f t="shared" si="12"/>
        <v>-1.1620185922973647E-3</v>
      </c>
      <c r="E135" s="12">
        <f>(D126+1)*(D127+1)*(D128+1)*(D129+1)*(D130+1)*(D131+1)*(D132+1)*(D133+1)*(D134+1)*(D135+1)-1</f>
        <v>-0.16197771587743703</v>
      </c>
    </row>
    <row r="136" spans="1:5" x14ac:dyDescent="0.25">
      <c r="A136" s="2" t="s">
        <v>100</v>
      </c>
      <c r="B136" s="23">
        <f t="shared" si="8"/>
        <v>176.02556653108655</v>
      </c>
      <c r="C136" s="21">
        <v>302.94</v>
      </c>
      <c r="D136" s="4">
        <f t="shared" si="12"/>
        <v>6.9469835466178242E-3</v>
      </c>
      <c r="E136" s="12">
        <f>(D126+1)*(D127+1)*(D128+1)*(D129+1)*(D130+1)*(D131+1)*(D132+1)*(D133+1)*(D134+1)*(D135+1)*(D136+1)-1</f>
        <v>-0.15615598885793847</v>
      </c>
    </row>
    <row r="137" spans="1:5" x14ac:dyDescent="0.25">
      <c r="A137" s="3" t="s">
        <v>101</v>
      </c>
      <c r="B137" s="24">
        <f t="shared" si="8"/>
        <v>179.0063916327716</v>
      </c>
      <c r="C137" s="8">
        <v>308.07</v>
      </c>
      <c r="D137" s="9">
        <f>C137/C136-1</f>
        <v>1.6934046345810971E-2</v>
      </c>
      <c r="E137" s="13">
        <f>(D126+1)*(D127+1)*(1)*(D128+1)*(D129+1)*(D130+1)*(D131+1)*(D132+1)*(D133+1)*(D134+1)*(D135+1)*(D136+1)*(D137+1)-1</f>
        <v>-0.1418662952646238</v>
      </c>
    </row>
    <row r="138" spans="1:5" x14ac:dyDescent="0.25">
      <c r="A138" s="25" t="s">
        <v>102</v>
      </c>
      <c r="B138" s="23">
        <f t="shared" si="8"/>
        <v>182.43463102847181</v>
      </c>
      <c r="C138" s="21">
        <v>313.97000000000003</v>
      </c>
      <c r="D138" s="4">
        <f>C138/C137-1</f>
        <v>1.9151491544129762E-2</v>
      </c>
      <c r="E138" s="12">
        <f>D138</f>
        <v>1.9151491544129762E-2</v>
      </c>
    </row>
    <row r="139" spans="1:5" x14ac:dyDescent="0.25">
      <c r="A139" s="2" t="s">
        <v>103</v>
      </c>
      <c r="B139" s="23">
        <f t="shared" si="8"/>
        <v>177.26321905868679</v>
      </c>
      <c r="C139" s="21">
        <v>305.07</v>
      </c>
      <c r="D139" s="4">
        <f t="shared" ref="D139:D148" si="13">C139/C138-1</f>
        <v>-2.8346657323948254E-2</v>
      </c>
      <c r="E139" s="12">
        <f>(D138+1)*(D139+1)-1</f>
        <v>-9.7380465478624778E-3</v>
      </c>
    </row>
    <row r="140" spans="1:5" x14ac:dyDescent="0.25">
      <c r="A140" s="2" t="s">
        <v>104</v>
      </c>
      <c r="B140" s="23">
        <f t="shared" si="8"/>
        <v>177.26321905868679</v>
      </c>
      <c r="C140" s="21">
        <v>305.07</v>
      </c>
      <c r="D140" s="4">
        <f t="shared" si="13"/>
        <v>0</v>
      </c>
      <c r="E140" s="12">
        <f>(D138+1)*(D139+1)*(D140+1)-1</f>
        <v>-9.7380465478624778E-3</v>
      </c>
    </row>
    <row r="141" spans="1:5" x14ac:dyDescent="0.25">
      <c r="A141" s="2" t="s">
        <v>105</v>
      </c>
      <c r="B141" s="23">
        <f t="shared" si="8"/>
        <v>177.96629866356764</v>
      </c>
      <c r="C141" s="21">
        <v>306.27999999999997</v>
      </c>
      <c r="D141" s="4">
        <f t="shared" si="13"/>
        <v>3.9663028157470581E-3</v>
      </c>
      <c r="E141" s="12">
        <f>(D138+1)*(D139+1)*(D140+1)*(D141+1)-1</f>
        <v>-5.8103677735580339E-3</v>
      </c>
    </row>
    <row r="142" spans="1:5" x14ac:dyDescent="0.25">
      <c r="A142" s="2" t="s">
        <v>106</v>
      </c>
      <c r="B142" s="23">
        <f t="shared" si="8"/>
        <v>187.5595583962812</v>
      </c>
      <c r="C142" s="21">
        <v>322.79000000000002</v>
      </c>
      <c r="D142" s="4">
        <f t="shared" si="13"/>
        <v>5.3904923599320975E-2</v>
      </c>
      <c r="E142" s="12">
        <f>(D138+1)*(D139+1)*(D140+1)*(D141+1)*(D142+1)-1</f>
        <v>4.7781348394845269E-2</v>
      </c>
    </row>
    <row r="143" spans="1:5" x14ac:dyDescent="0.25">
      <c r="A143" s="2" t="s">
        <v>107</v>
      </c>
      <c r="B143" s="23">
        <f t="shared" si="8"/>
        <v>189.95351539802436</v>
      </c>
      <c r="C143" s="21">
        <v>326.91000000000003</v>
      </c>
      <c r="D143" s="4">
        <f t="shared" si="13"/>
        <v>1.2763716348090037E-2</v>
      </c>
      <c r="E143" s="12">
        <f>(D138+1)*(D139+1)*(D140+1)*(D141+1)*(D142+1)*(D143+1)-1</f>
        <v>6.1154932320576449E-2</v>
      </c>
    </row>
    <row r="144" spans="1:5" x14ac:dyDescent="0.25">
      <c r="A144" s="2" t="s">
        <v>108</v>
      </c>
      <c r="B144" s="23">
        <f t="shared" si="8"/>
        <v>191.48169668797206</v>
      </c>
      <c r="C144" s="21">
        <v>329.54</v>
      </c>
      <c r="D144" s="4">
        <f t="shared" si="13"/>
        <v>8.0450276834602708E-3</v>
      </c>
      <c r="E144" s="12">
        <f>(D138+1)*(D139+1)*(D140+1)*(D141+1)*(D142+1)*(D143+1)*(D144+1)-1</f>
        <v>6.9691953127535955E-2</v>
      </c>
    </row>
    <row r="145" spans="1:5" x14ac:dyDescent="0.25">
      <c r="A145" s="2" t="s">
        <v>109</v>
      </c>
      <c r="B145" s="23">
        <f t="shared" si="8"/>
        <v>199.99999999999991</v>
      </c>
      <c r="C145" s="21">
        <v>344.2</v>
      </c>
      <c r="D145" s="4">
        <f t="shared" si="13"/>
        <v>4.4486253565576117E-2</v>
      </c>
      <c r="E145" s="12">
        <f>(D138+1)*(D139+1)*(D140+1)*(D141+1)*(D142+1)*(D143+1)*(D144+1)*(D145+1)-1</f>
        <v>0.11727854059142384</v>
      </c>
    </row>
    <row r="146" spans="1:5" x14ac:dyDescent="0.25">
      <c r="A146" s="2" t="s">
        <v>110</v>
      </c>
      <c r="B146" s="23">
        <f t="shared" si="8"/>
        <v>206.56595002905277</v>
      </c>
      <c r="C146" s="21">
        <v>355.5</v>
      </c>
      <c r="D146" s="4">
        <f t="shared" si="13"/>
        <v>3.2829750145264347E-2</v>
      </c>
      <c r="E146" s="12">
        <f>(D138+1)*(D139+1)*(D140+1)*(D141+1)*(D142+1)*(D143+1)*(D144+1)*(D145+1)*(D146+1)-1</f>
        <v>0.15395851592170584</v>
      </c>
    </row>
    <row r="147" spans="1:5" x14ac:dyDescent="0.25">
      <c r="A147" s="2" t="s">
        <v>111</v>
      </c>
      <c r="B147" s="23">
        <f t="shared" si="8"/>
        <v>212.91690877396854</v>
      </c>
      <c r="C147" s="21">
        <v>366.43</v>
      </c>
      <c r="D147" s="4">
        <f t="shared" si="13"/>
        <v>3.0745428973277145E-2</v>
      </c>
      <c r="E147" s="12">
        <f>(D138+1)*(D139+1)*(D140+1)*(D141+1)*(D142+1)*(D143+1)*(D144+1)*(D145+1)*(D146+1)*(D147+1)-1</f>
        <v>0.18943746551108487</v>
      </c>
    </row>
    <row r="148" spans="1:5" x14ac:dyDescent="0.25">
      <c r="A148" s="2" t="s">
        <v>112</v>
      </c>
      <c r="B148" s="23">
        <f t="shared" ref="B148:B160" si="14">B147*(1+D148)</f>
        <v>214.50319581638576</v>
      </c>
      <c r="C148" s="21">
        <v>369.16</v>
      </c>
      <c r="D148" s="4">
        <f t="shared" si="13"/>
        <v>7.4502633517998795E-3</v>
      </c>
      <c r="E148" s="12">
        <f>(D138+1)*(D139+1)*(D140+1)*(D141+1)*(D142+1)*(D143+1)*(D144+1)*(D145+1)*(D146+1)*(D147+1)*(D148+1)-1</f>
        <v>0.19829908786963979</v>
      </c>
    </row>
    <row r="149" spans="1:5" x14ac:dyDescent="0.25">
      <c r="A149" s="3" t="s">
        <v>113</v>
      </c>
      <c r="B149" s="24">
        <f t="shared" si="14"/>
        <v>216.32771644392787</v>
      </c>
      <c r="C149" s="8">
        <v>372.3</v>
      </c>
      <c r="D149" s="9">
        <f>C149/C148-1</f>
        <v>8.5057969444142234E-3</v>
      </c>
      <c r="E149" s="13">
        <f>(D138+1)*(D139+1)*(1)*(D140+1)*(D141+1)*(D142+1)*(D143+1)*(D144+1)*(D145+1)*(D146+1)*(D147+1)*(D148+1)*(D149+1)-1</f>
        <v>0.20849157658973572</v>
      </c>
    </row>
    <row r="150" spans="1:5" x14ac:dyDescent="0.25">
      <c r="A150" s="25" t="s">
        <v>114</v>
      </c>
      <c r="B150" s="23">
        <f t="shared" si="14"/>
        <v>229.54677513073787</v>
      </c>
      <c r="C150" s="21">
        <v>395.05</v>
      </c>
      <c r="D150" s="4">
        <f>C150/C149-1</f>
        <v>6.1106634434595852E-2</v>
      </c>
      <c r="E150" s="12">
        <f>D150</f>
        <v>6.1106634434595852E-2</v>
      </c>
    </row>
    <row r="151" spans="1:5" x14ac:dyDescent="0.25">
      <c r="A151" s="2" t="s">
        <v>115</v>
      </c>
      <c r="B151" s="23">
        <f t="shared" si="14"/>
        <v>238.96571760604292</v>
      </c>
      <c r="C151" s="21">
        <v>411.26</v>
      </c>
      <c r="D151" s="4">
        <f t="shared" ref="D151:D160" si="15">C151/C150-1</f>
        <v>4.1032780660675838E-2</v>
      </c>
      <c r="E151" s="12">
        <f>(D150+1)*(D151+1)-1</f>
        <v>0.10464679022293866</v>
      </c>
    </row>
    <row r="152" spans="1:5" x14ac:dyDescent="0.25">
      <c r="A152" s="2" t="s">
        <v>116</v>
      </c>
      <c r="B152" s="23">
        <f>B151*(1+D152)</f>
        <v>267.38524113887269</v>
      </c>
      <c r="C152" s="21">
        <v>460.17</v>
      </c>
      <c r="D152" s="4">
        <f t="shared" si="15"/>
        <v>0.11892719933861806</v>
      </c>
      <c r="E152" s="12">
        <f>(D150+1)*(D151+1)*(D152+1)-1</f>
        <v>0.2360193392425467</v>
      </c>
    </row>
    <row r="153" spans="1:5" x14ac:dyDescent="0.25">
      <c r="A153" s="2" t="s">
        <v>117</v>
      </c>
      <c r="B153" s="23">
        <f t="shared" si="14"/>
        <v>304.97385241138863</v>
      </c>
      <c r="C153" s="21">
        <v>524.86</v>
      </c>
      <c r="D153" s="4">
        <f t="shared" si="15"/>
        <v>0.14057848186539745</v>
      </c>
      <c r="E153" s="12">
        <f>(D150+1)*(D151+1)*(D152+1)*(D153+1)-1</f>
        <v>0.40977706150953552</v>
      </c>
    </row>
    <row r="154" spans="1:5" x14ac:dyDescent="0.25">
      <c r="A154" s="2" t="s">
        <v>118</v>
      </c>
      <c r="B154" s="23">
        <f t="shared" si="14"/>
        <v>317.47239976757686</v>
      </c>
      <c r="C154" s="21">
        <v>546.37</v>
      </c>
      <c r="D154" s="4">
        <f t="shared" si="15"/>
        <v>4.0982357200015196E-2</v>
      </c>
      <c r="E154" s="12">
        <f>(D150+1)*(D151+1)*(D152+1)*(D153+1)*(D154+1)-1</f>
        <v>0.46755304861670721</v>
      </c>
    </row>
    <row r="155" spans="1:5" x14ac:dyDescent="0.25">
      <c r="A155" s="2" t="s">
        <v>119</v>
      </c>
      <c r="B155" s="23">
        <f t="shared" si="14"/>
        <v>317.04822777454956</v>
      </c>
      <c r="C155" s="21">
        <v>545.64</v>
      </c>
      <c r="D155" s="4">
        <f t="shared" si="15"/>
        <v>-1.3360909273935073E-3</v>
      </c>
      <c r="E155" s="12">
        <f>(D150+1)*(D151+1)*(D152+1)*(D153+1)*(D154+1)*(D155+1)-1</f>
        <v>0.46559226430298173</v>
      </c>
    </row>
    <row r="156" spans="1:5" x14ac:dyDescent="0.25">
      <c r="A156" s="2" t="s">
        <v>120</v>
      </c>
      <c r="B156" s="23">
        <f t="shared" si="14"/>
        <v>319.98837884950603</v>
      </c>
      <c r="C156" s="21">
        <v>550.70000000000005</v>
      </c>
      <c r="D156" s="4">
        <f t="shared" si="15"/>
        <v>9.2735136720183409E-3</v>
      </c>
      <c r="E156" s="12">
        <f>(D150+1)*(D151+1)*(D152+1)*(D153+1)*(D154+1)*(D155+1)*(D156+1)-1</f>
        <v>0.47918345420359976</v>
      </c>
    </row>
    <row r="157" spans="1:5" x14ac:dyDescent="0.25">
      <c r="A157" s="2" t="s">
        <v>121</v>
      </c>
      <c r="B157" s="23">
        <f t="shared" si="14"/>
        <v>317.93724578733281</v>
      </c>
      <c r="C157" s="21">
        <v>547.16999999999996</v>
      </c>
      <c r="D157" s="4">
        <f t="shared" si="15"/>
        <v>-6.4100236063193705E-3</v>
      </c>
      <c r="E157" s="12">
        <f>(D150+1)*(D151+1)*(D152+1)*(D153+1)*(D154+1)*(D155+1)*(D156+1)*(D157+1)-1</f>
        <v>0.46970185334407755</v>
      </c>
    </row>
    <row r="158" spans="1:5" x14ac:dyDescent="0.25">
      <c r="A158" s="2" t="s">
        <v>122</v>
      </c>
      <c r="B158" s="23">
        <f t="shared" si="14"/>
        <v>319.27948866937822</v>
      </c>
      <c r="C158" s="21">
        <v>549.48</v>
      </c>
      <c r="D158" s="4">
        <f t="shared" si="15"/>
        <v>4.2217226821648079E-3</v>
      </c>
      <c r="E158" s="12">
        <f>(D150+1)*(D151+1)*(D152+1)*(D153+1)*(D154+1)*(D155+1)*(D156+1)*(D157+1)*(D158+1)-1</f>
        <v>0.47590652699435987</v>
      </c>
    </row>
    <row r="159" spans="1:5" x14ac:dyDescent="0.25">
      <c r="A159" s="2" t="s">
        <v>123</v>
      </c>
      <c r="B159" s="23">
        <f t="shared" si="14"/>
        <v>320.95874491574659</v>
      </c>
      <c r="C159" s="21">
        <v>552.37</v>
      </c>
      <c r="D159" s="4">
        <f t="shared" si="15"/>
        <v>5.2595180898302729E-3</v>
      </c>
      <c r="E159" s="12">
        <f>(D150+1)*(D151+1)*(D152+1)*(D153+1)*(D154+1)*(D155+1)*(D156+1)*(D157+1)*(D158+1)*(D159+1)-1</f>
        <v>0.48366908407198528</v>
      </c>
    </row>
    <row r="160" spans="1:5" x14ac:dyDescent="0.25">
      <c r="A160" s="2" t="s">
        <v>124</v>
      </c>
      <c r="B160" s="23">
        <f t="shared" si="14"/>
        <v>322.73097036606617</v>
      </c>
      <c r="C160" s="21">
        <v>555.41999999999996</v>
      </c>
      <c r="D160" s="4">
        <f t="shared" si="15"/>
        <v>5.5216612053514691E-3</v>
      </c>
      <c r="E160" s="12">
        <f>(D150+1)*(D151+1)*(D152+1)*(D153+1)*(D154+1)*(D155+1)*(D156+1)*(D157+1)*(D158+1)*(D159+1)*(D160+1)-1</f>
        <v>0.49186140209508489</v>
      </c>
    </row>
    <row r="161" spans="1:7" x14ac:dyDescent="0.25">
      <c r="A161" s="3" t="s">
        <v>125</v>
      </c>
      <c r="B161" s="24">
        <f>B160*(1+D161)</f>
        <v>329.74433468913418</v>
      </c>
      <c r="C161" s="8">
        <v>567.49</v>
      </c>
      <c r="D161" s="9">
        <f>C161/C160-1</f>
        <v>2.1731302437794975E-2</v>
      </c>
      <c r="E161" s="13">
        <f>(D150+1)*(D151+1)*(1)*(D152+1)*(D153+1)*(D154+1)*(D155+1)*(D156+1)*(D157+1)*(D158+1)*(D159+1)*(D160+1)*(D161+1)-1</f>
        <v>0.52428149341928609</v>
      </c>
    </row>
    <row r="162" spans="1:7" x14ac:dyDescent="0.25">
      <c r="A162" s="2" t="s">
        <v>166</v>
      </c>
      <c r="B162" s="23">
        <f>B161*(1+D162)</f>
        <v>334.13712957582794</v>
      </c>
      <c r="C162" s="21">
        <v>575.04999999999995</v>
      </c>
      <c r="D162" s="4">
        <f t="shared" ref="D162:D163" si="16">C162/C161-1</f>
        <v>1.3321820648821925E-2</v>
      </c>
      <c r="E162" s="12">
        <f>D162</f>
        <v>1.3321820648821925E-2</v>
      </c>
    </row>
    <row r="163" spans="1:7" x14ac:dyDescent="0.25">
      <c r="A163" s="2" t="s">
        <v>167</v>
      </c>
      <c r="B163" s="29">
        <f>B162*(1+D163)</f>
        <v>330.35444509006385</v>
      </c>
      <c r="C163" s="21">
        <v>568.54</v>
      </c>
      <c r="D163" s="4">
        <f t="shared" si="16"/>
        <v>-1.132075471698113E-2</v>
      </c>
      <c r="E163" s="12">
        <f>(D162+1)*(D163+1)-1</f>
        <v>1.8502528678918662E-3</v>
      </c>
    </row>
    <row r="164" spans="1:7" x14ac:dyDescent="0.25">
      <c r="A164" s="2" t="s">
        <v>168</v>
      </c>
      <c r="B164" s="29">
        <f>B163*(1+D164)</f>
        <v>321.62696106914581</v>
      </c>
      <c r="C164" s="21">
        <v>553.52</v>
      </c>
      <c r="D164" s="4">
        <f t="shared" ref="D164" si="17">C164/C163-1</f>
        <v>-2.6418545748759903E-2</v>
      </c>
      <c r="E164" s="12">
        <f>(D162+1)*(D163+1)*(D164+1)-1</f>
        <v>-2.4617173870905229E-2</v>
      </c>
    </row>
    <row r="165" spans="1:7" x14ac:dyDescent="0.25">
      <c r="A165" s="2" t="s">
        <v>169</v>
      </c>
      <c r="B165" s="29">
        <f t="shared" ref="B165" si="18">B164*(1+D165)</f>
        <v>313.00987797791981</v>
      </c>
      <c r="C165" s="21">
        <v>538.69000000000005</v>
      </c>
      <c r="D165" s="4">
        <f t="shared" ref="D165" si="19">C165/C164-1</f>
        <v>-2.679216649804872E-2</v>
      </c>
      <c r="E165" s="12">
        <f>(D162+1)*(D163+1)*(D164+1)*(D165+1)-1</f>
        <v>-5.074979294789328E-2</v>
      </c>
    </row>
    <row r="166" spans="1:7" x14ac:dyDescent="0.25">
      <c r="A166" s="2" t="s">
        <v>170</v>
      </c>
      <c r="B166" s="29">
        <f>B165*(1+D166)</f>
        <v>314.53805926786754</v>
      </c>
      <c r="C166" s="21">
        <v>541.32000000000005</v>
      </c>
      <c r="D166" s="4">
        <f>C166/C165-1</f>
        <v>4.882214260520934E-3</v>
      </c>
      <c r="E166" s="12">
        <f>(D162+1)*(D163+1)*(D164+1)*(D165+1)*(D166+1)-1</f>
        <v>-4.6115350050221049E-2</v>
      </c>
    </row>
    <row r="167" spans="1:7" x14ac:dyDescent="0.25">
      <c r="A167" s="2" t="s">
        <v>172</v>
      </c>
      <c r="B167" s="29">
        <f>B166*(1+D167)</f>
        <v>314.66008134805344</v>
      </c>
      <c r="C167" s="21">
        <v>541.53</v>
      </c>
      <c r="D167" s="4">
        <f>C167/C166-1</f>
        <v>3.8794058966962197E-4</v>
      </c>
      <c r="E167" s="12">
        <f>(D162+1)*(D163+1)*(D164+1)*(D165+1)*(D166+1)*(D167+1)-1</f>
        <v>-4.5745299476642742E-2</v>
      </c>
    </row>
    <row r="168" spans="1:7" x14ac:dyDescent="0.25">
      <c r="A168" s="2" t="s">
        <v>173</v>
      </c>
      <c r="B168" s="29">
        <f>B167*(1+D168)</f>
        <v>308.82626380011624</v>
      </c>
      <c r="C168" s="21">
        <v>531.49</v>
      </c>
      <c r="D168" s="4">
        <f>C168/C167-1</f>
        <v>-1.8540062415747904E-2</v>
      </c>
      <c r="E168" s="12">
        <f>(D162+1)*(D163+1)*(D164+1)*(D165+1)*(D166+1)*(D167+1)*(D168+1)-1</f>
        <v>-6.34372411848666E-2</v>
      </c>
    </row>
    <row r="169" spans="1:7" x14ac:dyDescent="0.25">
      <c r="A169" s="30" t="s">
        <v>174</v>
      </c>
      <c r="B169" s="23">
        <f>B168*(1+D169)</f>
        <v>296.40325392213833</v>
      </c>
      <c r="C169" s="31">
        <v>510.11</v>
      </c>
      <c r="D169" s="32">
        <f>C169/C168-1</f>
        <v>-4.0226532954524052E-2</v>
      </c>
      <c r="E169" s="33">
        <f>(D162+1)*(D163+1)*(D164+1)*(D165+1)*(D166+1)*(D167+1)*(D168+1)*(D169+1)-1</f>
        <v>-0.10111191386632357</v>
      </c>
    </row>
    <row r="170" spans="1:7" x14ac:dyDescent="0.25">
      <c r="A170" s="2" t="s">
        <v>175</v>
      </c>
      <c r="B170" s="29">
        <f>B169*(1+D170)</f>
        <v>309.16908773968629</v>
      </c>
      <c r="C170" s="21">
        <v>532.08000000000004</v>
      </c>
      <c r="D170" s="4">
        <f>C170/C169-1</f>
        <v>4.3069141949775513E-2</v>
      </c>
      <c r="E170" s="12">
        <f>(D162+1)*(D163+1)*(D164+1)*(D165+1)*(D166+1)*(D167+1)*(D168+1)*(D169+1)*(D170+1)-1</f>
        <v>-6.2397575287670204E-2</v>
      </c>
    </row>
    <row r="171" spans="1:7" x14ac:dyDescent="0.25">
      <c r="A171" s="2" t="s">
        <v>176</v>
      </c>
      <c r="B171" s="29">
        <f t="shared" ref="B171:B172" si="20">B170*(1+D171)</f>
        <v>309.80825101685065</v>
      </c>
      <c r="C171" s="21">
        <v>533.17999999999995</v>
      </c>
      <c r="D171" s="4">
        <f t="shared" ref="D171:D172" si="21">C171/C170-1</f>
        <v>2.067358291985899E-3</v>
      </c>
      <c r="E171" s="12">
        <f>(D162+1)*(D163+1)*(D164+1)*(D165+1)*(D166+1)*(D167+1)*(D168+1)*(D169+1)*(D170+1)*(D171+1)-1</f>
        <v>-6.0459215140355127E-2</v>
      </c>
    </row>
    <row r="172" spans="1:7" x14ac:dyDescent="0.25">
      <c r="A172" s="2" t="s">
        <v>177</v>
      </c>
      <c r="B172" s="29">
        <f t="shared" si="20"/>
        <v>303.10865775711795</v>
      </c>
      <c r="C172" s="21">
        <v>521.65</v>
      </c>
      <c r="D172" s="4">
        <f t="shared" si="21"/>
        <v>-2.1624967178063614E-2</v>
      </c>
      <c r="E172" s="12">
        <f>(D162+1)*(D163+1)*(D164+1)*(D165+1)*(D166+1)*(D167+1)*(D168+1)*(D169+1)*(D170+1)*(D171+1)*(D172+1)-1</f>
        <v>-8.0776753775397059E-2</v>
      </c>
    </row>
    <row r="173" spans="1:7" x14ac:dyDescent="0.25">
      <c r="A173" s="3" t="s">
        <v>178</v>
      </c>
      <c r="B173" s="24">
        <f t="shared" ref="B173" si="22">B172*(1+D173)</f>
        <v>303.61417780360256</v>
      </c>
      <c r="C173" s="8">
        <v>522.52</v>
      </c>
      <c r="D173" s="9">
        <f t="shared" ref="D173" si="23">C173/C172-1</f>
        <v>1.6677849132560318E-3</v>
      </c>
      <c r="E173" s="13">
        <f>(D162+1)*(D163+1)*(D164+1)*(D165+1)*(D166+1)*(D167+1)*(D168+1)*(D169+1)*(D170+1)*(D171+1)*(D172+1)*(D173+1)-1</f>
        <v>-7.924368711342944E-2</v>
      </c>
      <c r="G173" s="35"/>
    </row>
    <row r="174" spans="1:7" x14ac:dyDescent="0.25">
      <c r="A174" s="30" t="s">
        <v>180</v>
      </c>
      <c r="B174" s="23">
        <f t="shared" ref="B174:B176" si="24">B173*(1+D174)</f>
        <v>306.32190586868097</v>
      </c>
      <c r="C174" s="31">
        <v>527.17999999999995</v>
      </c>
      <c r="D174" s="32">
        <f t="shared" ref="D174:D176" si="25">C174/C173-1</f>
        <v>8.9183189160222387E-3</v>
      </c>
      <c r="E174" s="12">
        <f>D174</f>
        <v>8.9183189160222387E-3</v>
      </c>
      <c r="G174" s="38"/>
    </row>
    <row r="175" spans="1:7" x14ac:dyDescent="0.25">
      <c r="A175" s="2" t="s">
        <v>179</v>
      </c>
      <c r="B175" s="29">
        <f t="shared" si="24"/>
        <v>302.52178965717604</v>
      </c>
      <c r="C175" s="21">
        <v>520.64</v>
      </c>
      <c r="D175" s="4">
        <f t="shared" si="25"/>
        <v>-1.2405629955612785E-2</v>
      </c>
      <c r="E175" s="12">
        <f>(D174+1)*(D175+1)-1</f>
        <v>-3.5979484038888288E-3</v>
      </c>
      <c r="F175" s="11"/>
    </row>
    <row r="176" spans="1:7" x14ac:dyDescent="0.25">
      <c r="A176" s="2" t="s">
        <v>181</v>
      </c>
      <c r="B176" s="29">
        <f t="shared" si="24"/>
        <v>309.01801278326559</v>
      </c>
      <c r="C176" s="21">
        <v>531.82000000000005</v>
      </c>
      <c r="D176" s="4">
        <f t="shared" si="25"/>
        <v>2.1473570989551494E-2</v>
      </c>
      <c r="E176" s="12">
        <f>(D174+1)*(D175+1)*(D176+1)-1</f>
        <v>1.7798361785195116E-2</v>
      </c>
      <c r="F176" s="11"/>
    </row>
    <row r="177" spans="1:7" x14ac:dyDescent="0.25">
      <c r="A177" s="2" t="s">
        <v>184</v>
      </c>
      <c r="B177" s="29">
        <f t="shared" ref="B177:B179" si="26">B176*(1+D177)</f>
        <v>295.88030214991284</v>
      </c>
      <c r="C177" s="21">
        <v>509.21</v>
      </c>
      <c r="D177" s="4">
        <f t="shared" ref="D177:D179" si="27">C177/C176-1</f>
        <v>-4.2514384566206709E-2</v>
      </c>
      <c r="E177" s="12">
        <f>(D174+1)*(D175+1)*(D176+1)*(D177+1)-1</f>
        <v>-2.5472709178595898E-2</v>
      </c>
      <c r="F177" s="11"/>
      <c r="G177" s="37"/>
    </row>
    <row r="178" spans="1:7" x14ac:dyDescent="0.25">
      <c r="A178" s="2" t="s">
        <v>183</v>
      </c>
      <c r="B178" s="29">
        <f t="shared" si="26"/>
        <v>296.53108657757122</v>
      </c>
      <c r="C178" s="21">
        <v>510.33</v>
      </c>
      <c r="D178" s="4">
        <f t="shared" si="27"/>
        <v>2.1994854775044814E-3</v>
      </c>
      <c r="E178" s="12">
        <f>(D174+1)*(D175+1)*(D176+1)*(D177+1)*(D178+1)-1</f>
        <v>-2.3329250555002456E-2</v>
      </c>
      <c r="F178" s="11"/>
    </row>
    <row r="179" spans="1:7" x14ac:dyDescent="0.25">
      <c r="A179" s="2" t="s">
        <v>185</v>
      </c>
      <c r="B179" s="29">
        <f t="shared" si="26"/>
        <v>310.61592097617671</v>
      </c>
      <c r="C179" s="21">
        <v>534.57000000000005</v>
      </c>
      <c r="D179" s="4">
        <f t="shared" si="27"/>
        <v>4.7498677326435867E-2</v>
      </c>
      <c r="E179" s="12">
        <f>(D174+1)*(D175+1)*(D176+1)*(D177+1)*(D178+1)*(D179+1)-1</f>
        <v>2.3061318227053818E-2</v>
      </c>
      <c r="F179" s="11"/>
    </row>
    <row r="180" spans="1:7" x14ac:dyDescent="0.25">
      <c r="A180" s="2" t="s">
        <v>186</v>
      </c>
      <c r="B180" s="29">
        <f t="shared" ref="B180" si="28">B179*(1+D180)</f>
        <v>308.05345729227196</v>
      </c>
      <c r="C180" s="21">
        <v>530.16</v>
      </c>
      <c r="D180" s="4">
        <f t="shared" ref="D180" si="29">C180/C179-1</f>
        <v>-8.2496211908638095E-3</v>
      </c>
      <c r="E180" s="12">
        <f>(D174+1)*(D175+1)*(D176+1)*(D177+1)*(D178+1)*(D179+1)*(D180+1)-1</f>
        <v>1.4621449896654815E-2</v>
      </c>
      <c r="F180" s="11"/>
    </row>
    <row r="181" spans="1:7" x14ac:dyDescent="0.25">
      <c r="A181" s="2" t="s">
        <v>187</v>
      </c>
      <c r="B181" s="29">
        <f t="shared" ref="B181" si="30">B180*(1+D181)</f>
        <v>320.23823358512499</v>
      </c>
      <c r="C181" s="21">
        <v>551.13</v>
      </c>
      <c r="D181" s="4">
        <f t="shared" ref="D181" si="31">C181/C180-1</f>
        <v>3.9554096876414757E-2</v>
      </c>
      <c r="E181" s="12">
        <f>(D174+1)*(D175+1)*(D176+1)*(D177+1)*(D178+1)*(D179+1)*(D180+1)*(D181+1)-1</f>
        <v>5.4753885018755444E-2</v>
      </c>
      <c r="F181" s="11"/>
    </row>
    <row r="182" spans="1:7" x14ac:dyDescent="0.25">
      <c r="A182" s="36" t="s">
        <v>188</v>
      </c>
      <c r="B182" s="29">
        <f t="shared" ref="B182" si="32">B181*(1+D182)</f>
        <v>323.83497966298671</v>
      </c>
      <c r="C182" s="21">
        <v>557.32000000000005</v>
      </c>
      <c r="D182" s="4">
        <f t="shared" ref="D182" si="33">C182/C181-1</f>
        <v>1.1231469889136925E-2</v>
      </c>
      <c r="E182" s="12">
        <f>(D174+1)*(D175+1)*(D176+1)*(D177+1)*(D178+1)*(D179+1)*(D180+1)*(D181+1)*(D182+1)-1</f>
        <v>6.6600321518793804E-2</v>
      </c>
      <c r="F182" s="11"/>
    </row>
    <row r="183" spans="1:7" x14ac:dyDescent="0.25">
      <c r="A183" s="36" t="s">
        <v>189</v>
      </c>
      <c r="B183" s="29">
        <f t="shared" ref="B183:B184" si="34">B182*(1+D183)</f>
        <v>332.6031377106334</v>
      </c>
      <c r="C183" s="21">
        <v>572.41</v>
      </c>
      <c r="D183" s="4">
        <f t="shared" ref="D183:D184" si="35">C183/C182-1</f>
        <v>2.7076006603028668E-2</v>
      </c>
      <c r="E183" s="12">
        <f>(D174+1)*(D175+1)*(D176+1)*(D177+1)*(D178+1)*(D179+1)*(D180+1)*(D181+1)*(D182+1)*(D183+1)-1</f>
        <v>9.547959886702917E-2</v>
      </c>
      <c r="F183" s="11"/>
    </row>
    <row r="184" spans="1:7" x14ac:dyDescent="0.25">
      <c r="A184" s="36" t="s">
        <v>190</v>
      </c>
      <c r="B184" s="29">
        <f t="shared" si="34"/>
        <v>348.28006972690304</v>
      </c>
      <c r="C184" s="21">
        <v>599.39</v>
      </c>
      <c r="D184" s="4">
        <f t="shared" si="35"/>
        <v>4.7134047273807322E-2</v>
      </c>
      <c r="E184" s="12">
        <f>(D174+1)*(D175+1)*(D176+1)*(D177+1)*(D178+1)*(D179+1)*(D180+1)*(D181+1)*(D182+1)*(D183+1)*(D184+1)-1</f>
        <v>0.14711398606751924</v>
      </c>
      <c r="F184" s="11"/>
    </row>
    <row r="185" spans="1:7" x14ac:dyDescent="0.25">
      <c r="A185" s="3" t="s">
        <v>182</v>
      </c>
      <c r="B185" s="24">
        <f t="shared" ref="B185" si="36">B184*(1+D185)</f>
        <v>343.16676350958755</v>
      </c>
      <c r="C185" s="8">
        <v>590.59</v>
      </c>
      <c r="D185" s="9">
        <f t="shared" ref="D185" si="37">C185/C184-1</f>
        <v>-1.4681592952835332E-2</v>
      </c>
      <c r="E185" s="13">
        <f>(D174+1)*(D175+1)*(D176+1)*(D177+1)*(D178+1)*(D179+1)*(D180+1)*(D181+1)*(D182+1)*(D183+1)*(D184+1)*(D185+1)-1</f>
        <v>0.13027252545357149</v>
      </c>
      <c r="F185" s="11"/>
      <c r="G185" s="35"/>
    </row>
    <row r="186" spans="1:7" x14ac:dyDescent="0.25">
      <c r="A186" s="2" t="s">
        <v>191</v>
      </c>
      <c r="B186" s="29">
        <f t="shared" ref="B186" si="38">B185*(1+D186)</f>
        <v>336.90296339337601</v>
      </c>
      <c r="C186" s="21">
        <v>579.80999999999995</v>
      </c>
      <c r="D186" s="4">
        <f t="shared" ref="D186" si="39">C186/C185-1</f>
        <v>-1.8252933507170943E-2</v>
      </c>
      <c r="E186" s="12">
        <f>D186</f>
        <v>-1.8252933507170943E-2</v>
      </c>
      <c r="F186" s="11"/>
    </row>
    <row r="187" spans="1:7" x14ac:dyDescent="0.25">
      <c r="A187" s="2" t="s">
        <v>192</v>
      </c>
      <c r="B187" s="29">
        <f t="shared" ref="B187" si="40">B186*(1+D187)</f>
        <v>320.10459035444518</v>
      </c>
      <c r="C187" s="21">
        <v>550.9</v>
      </c>
      <c r="D187" s="4">
        <f t="shared" ref="D187" si="41">C187/C186-1</f>
        <v>-4.9861161414946231E-2</v>
      </c>
      <c r="E187" s="12">
        <f>(D186+1)*(D187+1)-1</f>
        <v>-6.7203982458219791E-2</v>
      </c>
      <c r="F187" s="11"/>
    </row>
    <row r="188" spans="1:7" x14ac:dyDescent="0.25">
      <c r="A188" s="36" t="s">
        <v>193</v>
      </c>
      <c r="B188" s="29">
        <f t="shared" ref="B188" si="42">B187*(1+D188)</f>
        <v>317.42010459035453</v>
      </c>
      <c r="C188" s="21">
        <v>546.28</v>
      </c>
      <c r="D188" s="4">
        <f t="shared" ref="D188" si="43">C188/C187-1</f>
        <v>-8.3862770012707033E-3</v>
      </c>
      <c r="E188" s="12">
        <f>(D186+1)*(D187+1)*(D188+1)-1</f>
        <v>-7.5026668247007322E-2</v>
      </c>
      <c r="F188" s="11"/>
    </row>
    <row r="189" spans="1:7" ht="15.75" thickBot="1" x14ac:dyDescent="0.3">
      <c r="A189" s="34" t="s">
        <v>195</v>
      </c>
      <c r="B189" s="26">
        <f t="shared" ref="B189" si="44">B188*(1+D189)</f>
        <v>323.14352120859974</v>
      </c>
      <c r="C189" s="27">
        <v>556.13</v>
      </c>
      <c r="D189" s="28">
        <f t="shared" ref="D189" si="45">C189/C188-1</f>
        <v>1.8031046349857194E-2</v>
      </c>
      <c r="E189" s="39">
        <f>(D186+1)*(D187+1)*(D188+1)*(D189+1)-1</f>
        <v>-5.8348431229787279E-2</v>
      </c>
      <c r="F189" s="11"/>
    </row>
    <row r="190" spans="1:7" x14ac:dyDescent="0.25">
      <c r="F190" s="11"/>
    </row>
    <row r="191" spans="1:7" x14ac:dyDescent="0.25">
      <c r="A191" s="14" t="s">
        <v>165</v>
      </c>
    </row>
    <row r="192" spans="1:7" x14ac:dyDescent="0.25">
      <c r="A192" s="14" t="s">
        <v>164</v>
      </c>
    </row>
    <row r="193" spans="1:1" x14ac:dyDescent="0.25">
      <c r="A193" t="s">
        <v>171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Valores</vt:lpstr>
      <vt:lpstr>Gráfico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Reus</dc:creator>
  <cp:lastModifiedBy>Reus</cp:lastModifiedBy>
  <dcterms:created xsi:type="dcterms:W3CDTF">2016-04-05T18:24:38Z</dcterms:created>
  <dcterms:modified xsi:type="dcterms:W3CDTF">2018-07-18T12:22:36Z</dcterms:modified>
</cp:coreProperties>
</file>